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leberleb\Desktop\Desktop-Dateien\20220201_Leitfaden_Roboter\FINALE DOKUMENTE\"/>
    </mc:Choice>
  </mc:AlternateContent>
  <bookViews>
    <workbookView xWindow="0" yWindow="0" windowWidth="23040" windowHeight="11235" tabRatio="695"/>
  </bookViews>
  <sheets>
    <sheet name="Bedienungsanleitung" sheetId="18" r:id="rId1"/>
    <sheet name="Prozesse" sheetId="10" r:id="rId2"/>
    <sheet name="Bauteile" sheetId="1" r:id="rId3"/>
    <sheet name="Layout" sheetId="11" r:id="rId4"/>
    <sheet name="Endeffektor" sheetId="9" r:id="rId5"/>
    <sheet name="Roboter" sheetId="16" r:id="rId6"/>
    <sheet name="Mitarbeitende" sheetId="14" r:id="rId7"/>
    <sheet name="Sicherheit" sheetId="12" r:id="rId8"/>
    <sheet name="Auswertung" sheetId="13" r:id="rId9"/>
  </sheets>
  <externalReferences>
    <externalReference r:id="rId10"/>
  </externalReferences>
  <definedNames>
    <definedName name="_xlnm.Print_Area" localSheetId="8">Auswertung!$A$1:$H$30</definedName>
    <definedName name="_xlnm.Print_Area" localSheetId="2">Bauteile!$A$1:$H$30</definedName>
    <definedName name="_xlnm.Print_Area" localSheetId="0">Bedienungsanleitung!$A$1:$T$33</definedName>
    <definedName name="_xlnm.Print_Area" localSheetId="4">Endeffektor!$A$1:$H$30</definedName>
    <definedName name="_xlnm.Print_Area" localSheetId="3">Layout!$A$1:$H$30</definedName>
    <definedName name="_xlnm.Print_Area" localSheetId="6">Mitarbeitende!$A$1:$H$30</definedName>
    <definedName name="_xlnm.Print_Area" localSheetId="1">Prozesse!$A$1:$H$30</definedName>
    <definedName name="_xlnm.Print_Area" localSheetId="5">Roboter!$A$1:$H$30</definedName>
    <definedName name="_xlnm.Print_Area" localSheetId="7">Sicherheit!$A$1:$H$29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G23" i="12" l="1"/>
  <c r="G22" i="12"/>
  <c r="G21" i="12"/>
  <c r="G20" i="12"/>
  <c r="G19" i="12"/>
  <c r="G18" i="12"/>
  <c r="G17" i="12"/>
  <c r="G16" i="12"/>
  <c r="G15" i="12"/>
  <c r="G14" i="12"/>
  <c r="G13" i="12"/>
  <c r="G12" i="12"/>
  <c r="G11" i="12"/>
  <c r="G9" i="12"/>
  <c r="G8" i="12"/>
  <c r="G8" i="14"/>
  <c r="G27" i="14"/>
  <c r="G26" i="14"/>
  <c r="G25" i="14"/>
  <c r="G24" i="14"/>
  <c r="G23" i="14"/>
  <c r="G22" i="14"/>
  <c r="G21" i="14"/>
  <c r="G20" i="14"/>
  <c r="G19" i="14"/>
  <c r="G18" i="14"/>
  <c r="G17" i="14"/>
  <c r="G16" i="14"/>
  <c r="G15" i="14"/>
  <c r="G14" i="14"/>
  <c r="G13" i="14"/>
  <c r="G12" i="14"/>
  <c r="G11" i="14"/>
  <c r="G10" i="14"/>
  <c r="G9" i="14"/>
  <c r="C28" i="14"/>
  <c r="G8" i="16" l="1"/>
  <c r="G27" i="16"/>
  <c r="G26" i="16"/>
  <c r="G25" i="16"/>
  <c r="G24" i="16"/>
  <c r="G23" i="16"/>
  <c r="G22" i="16"/>
  <c r="G21" i="16"/>
  <c r="G20" i="16"/>
  <c r="G19" i="16"/>
  <c r="G18" i="16"/>
  <c r="G17" i="16"/>
  <c r="G16" i="16"/>
  <c r="G15" i="16"/>
  <c r="G14" i="16"/>
  <c r="G13" i="16"/>
  <c r="G12" i="16"/>
  <c r="G11" i="16"/>
  <c r="G10" i="16"/>
  <c r="G9" i="16"/>
  <c r="C28" i="16"/>
  <c r="G27" i="9"/>
  <c r="G26" i="9"/>
  <c r="G25" i="9"/>
  <c r="G24" i="9"/>
  <c r="G23" i="9"/>
  <c r="G22" i="9"/>
  <c r="G21" i="9"/>
  <c r="G20" i="9"/>
  <c r="G19" i="9"/>
  <c r="G18" i="9"/>
  <c r="G17" i="9"/>
  <c r="G16" i="9"/>
  <c r="G15" i="9"/>
  <c r="G14" i="9"/>
  <c r="G13" i="9"/>
  <c r="G12" i="9"/>
  <c r="G11" i="9"/>
  <c r="G10" i="9"/>
  <c r="G9" i="9"/>
  <c r="G8" i="9"/>
  <c r="C28" i="9"/>
  <c r="G14" i="11"/>
  <c r="G9" i="1"/>
  <c r="G8" i="1"/>
  <c r="G28" i="1" l="1"/>
  <c r="G27" i="11"/>
  <c r="G26" i="11"/>
  <c r="G25" i="11"/>
  <c r="G24" i="11"/>
  <c r="G23" i="11"/>
  <c r="G22" i="11"/>
  <c r="G21" i="11"/>
  <c r="G20" i="11"/>
  <c r="G19" i="11"/>
  <c r="G18" i="11"/>
  <c r="G17" i="11"/>
  <c r="G16" i="11"/>
  <c r="G15" i="11"/>
  <c r="G13" i="11"/>
  <c r="G12" i="11"/>
  <c r="G11" i="11"/>
  <c r="G10" i="11"/>
  <c r="G9" i="11"/>
  <c r="G8" i="11"/>
  <c r="G27" i="1"/>
  <c r="G26" i="1"/>
  <c r="G24" i="1"/>
  <c r="G23" i="1"/>
  <c r="G22" i="1"/>
  <c r="G21" i="1"/>
  <c r="G20" i="1"/>
  <c r="G19" i="1"/>
  <c r="G18" i="1"/>
  <c r="G17" i="1"/>
  <c r="G16" i="1"/>
  <c r="G15" i="1"/>
  <c r="G14" i="1"/>
  <c r="G13" i="1"/>
  <c r="G12" i="1"/>
  <c r="G11" i="1"/>
  <c r="G10" i="1"/>
  <c r="G18" i="10" l="1"/>
  <c r="G19" i="10"/>
  <c r="G20" i="10"/>
  <c r="G21" i="10"/>
  <c r="G22" i="10"/>
  <c r="G23" i="10"/>
  <c r="G24" i="10"/>
  <c r="G25" i="10"/>
  <c r="G26" i="10"/>
  <c r="G27" i="10"/>
  <c r="G8" i="10"/>
  <c r="G9" i="10"/>
  <c r="G10" i="10"/>
  <c r="G11" i="10"/>
  <c r="G12" i="10"/>
  <c r="G13" i="10"/>
  <c r="G14" i="10"/>
  <c r="G15" i="10"/>
  <c r="G16" i="10"/>
  <c r="G17" i="10"/>
  <c r="A11" i="12" l="1"/>
  <c r="A12" i="12"/>
  <c r="A13" i="12"/>
  <c r="A14" i="12"/>
  <c r="A15" i="12"/>
  <c r="A16" i="12"/>
  <c r="A17" i="12"/>
  <c r="A18" i="12"/>
  <c r="A19" i="12"/>
  <c r="A20" i="12"/>
  <c r="A21" i="12"/>
  <c r="A22" i="12"/>
  <c r="A23" i="12"/>
  <c r="A24" i="12"/>
  <c r="A25" i="12"/>
  <c r="A26" i="12"/>
  <c r="A27" i="12"/>
  <c r="G10" i="12" l="1"/>
  <c r="E7" i="13" l="1"/>
  <c r="G28" i="16" l="1"/>
  <c r="C7" i="13" s="1"/>
  <c r="H7" i="13" s="1"/>
  <c r="C28" i="11"/>
  <c r="C28" i="12" l="1"/>
  <c r="E8" i="13" l="1"/>
  <c r="G28" i="14" l="1"/>
  <c r="C8" i="13" s="1"/>
  <c r="H8" i="13" s="1"/>
  <c r="E9" i="13" l="1"/>
  <c r="A10" i="12"/>
  <c r="A9" i="12"/>
  <c r="A8" i="12"/>
  <c r="E5" i="13"/>
  <c r="C28" i="10"/>
  <c r="E3" i="13" s="1"/>
  <c r="E6" i="13"/>
  <c r="G28" i="12" l="1"/>
  <c r="C9" i="13" s="1"/>
  <c r="H9" i="13" s="1"/>
  <c r="G28" i="11"/>
  <c r="C5" i="13" s="1"/>
  <c r="H5" i="13" s="1"/>
  <c r="G28" i="10"/>
  <c r="C3" i="13" s="1"/>
  <c r="H3" i="13" s="1"/>
  <c r="G28" i="9"/>
  <c r="C6" i="13" s="1"/>
  <c r="H6" i="13" s="1"/>
  <c r="C28" i="1"/>
  <c r="E4" i="13" s="1"/>
  <c r="C4" i="13" l="1"/>
  <c r="H4" i="13" s="1"/>
</calcChain>
</file>

<file path=xl/comments1.xml><?xml version="1.0" encoding="utf-8"?>
<comments xmlns="http://schemas.openxmlformats.org/spreadsheetml/2006/main">
  <authors>
    <author>Knall, Johannes</author>
  </authors>
  <commentList>
    <comment ref="B8" authorId="0" shapeId="0">
      <text>
        <r>
          <rPr>
            <b/>
            <sz val="9"/>
            <color indexed="81"/>
            <rFont val="Segoe UI"/>
            <family val="2"/>
          </rPr>
          <t>Kritisches Merkmal</t>
        </r>
      </text>
    </comment>
    <comment ref="B9" authorId="0" shapeId="0">
      <text>
        <r>
          <rPr>
            <b/>
            <sz val="9"/>
            <color indexed="81"/>
            <rFont val="Segoe UI"/>
            <family val="2"/>
          </rPr>
          <t>Kritisches Merkmal</t>
        </r>
      </text>
    </comment>
  </commentList>
</comments>
</file>

<file path=xl/comments2.xml><?xml version="1.0" encoding="utf-8"?>
<comments xmlns="http://schemas.openxmlformats.org/spreadsheetml/2006/main">
  <authors>
    <author>Knall, Johannes</author>
  </authors>
  <commentList>
    <comment ref="B8" authorId="0" shapeId="0">
      <text>
        <r>
          <rPr>
            <b/>
            <sz val="9"/>
            <color indexed="81"/>
            <rFont val="Segoe UI"/>
            <family val="2"/>
          </rPr>
          <t>Kritisches Merkmal</t>
        </r>
      </text>
    </comment>
  </commentList>
</comments>
</file>

<file path=xl/comments3.xml><?xml version="1.0" encoding="utf-8"?>
<comments xmlns="http://schemas.openxmlformats.org/spreadsheetml/2006/main">
  <authors>
    <author>Knall, Johannes</author>
  </authors>
  <commentList>
    <comment ref="B8" authorId="0" shapeId="0">
      <text>
        <r>
          <rPr>
            <b/>
            <sz val="9"/>
            <color indexed="81"/>
            <rFont val="Segoe UI"/>
            <family val="2"/>
          </rPr>
          <t>Knall, Johannes:</t>
        </r>
        <r>
          <rPr>
            <sz val="9"/>
            <color indexed="81"/>
            <rFont val="Segoe UI"/>
            <family val="2"/>
          </rPr>
          <t xml:space="preserve">
Je höher die Entlastung umso höher die Akzeptanz und der MA Nutzen.
Becker:
Potenzial</t>
        </r>
      </text>
    </comment>
    <comment ref="B9" authorId="0" shapeId="0">
      <text>
        <r>
          <rPr>
            <b/>
            <sz val="9"/>
            <color indexed="81"/>
            <rFont val="Segoe UI"/>
            <family val="2"/>
          </rPr>
          <t>Knall, Johannes:</t>
        </r>
        <r>
          <rPr>
            <sz val="9"/>
            <color indexed="81"/>
            <rFont val="Segoe UI"/>
            <family val="2"/>
          </rPr>
          <t xml:space="preserve">
Welcher Nutzwert kann neben dem Ersatz erzielt werden. Ist der Automationsgrad hoch genug für einen echten Nutzen.
Becker
Potenzial/Autom….</t>
        </r>
      </text>
    </comment>
    <comment ref="B10" authorId="0" shapeId="0">
      <text>
        <r>
          <rPr>
            <b/>
            <sz val="9"/>
            <color indexed="81"/>
            <rFont val="Segoe UI"/>
            <family val="2"/>
          </rPr>
          <t>Knall, Johannes:</t>
        </r>
        <r>
          <rPr>
            <sz val="9"/>
            <color indexed="81"/>
            <rFont val="Segoe UI"/>
            <family val="2"/>
          </rPr>
          <t xml:space="preserve">
Ist es im Regelbetrieb erforderlich, daß der MA in den Arbeitsbereich des Roboters zutritt hat.
Becker
MA oder Mitarbeitende erforderlich?</t>
        </r>
      </text>
    </comment>
    <comment ref="B11" authorId="0" shapeId="0">
      <text>
        <r>
          <rPr>
            <b/>
            <sz val="9"/>
            <color indexed="81"/>
            <rFont val="Segoe UI"/>
            <family val="2"/>
          </rPr>
          <t>Knall, Johannes:</t>
        </r>
        <r>
          <rPr>
            <sz val="9"/>
            <color indexed="81"/>
            <rFont val="Segoe UI"/>
            <family val="2"/>
          </rPr>
          <t xml:space="preserve">
Durch häufige Nachfüllvorgänge steigt die Störanfälligkeit.
Becker
s.o.</t>
        </r>
      </text>
    </comment>
    <comment ref="B12" authorId="0" shapeId="0">
      <text>
        <r>
          <rPr>
            <b/>
            <sz val="9"/>
            <color indexed="81"/>
            <rFont val="Segoe UI"/>
            <family val="2"/>
          </rPr>
          <t>Knall, Johannes:</t>
        </r>
        <r>
          <rPr>
            <sz val="9"/>
            <color indexed="81"/>
            <rFont val="Segoe UI"/>
            <family val="2"/>
          </rPr>
          <t xml:space="preserve">
Ziel ist die Einsparung von Personalkosten oder die Verbesserung von "roten" Arbeitsplätzen.
Becker
werden?</t>
        </r>
      </text>
    </comment>
    <comment ref="B23" authorId="0" shapeId="0">
      <text>
        <r>
          <rPr>
            <b/>
            <sz val="9"/>
            <color indexed="81"/>
            <rFont val="Segoe UI"/>
            <family val="2"/>
          </rPr>
          <t xml:space="preserve">Knall, Johannes:
</t>
        </r>
        <r>
          <rPr>
            <sz val="9"/>
            <color indexed="81"/>
            <rFont val="Segoe UI"/>
            <family val="2"/>
          </rPr>
          <t>Erstanwendung erfordert andere Betreuung und Integration wie 
X-te.</t>
        </r>
      </text>
    </comment>
    <comment ref="B24" authorId="0" shapeId="0">
      <text>
        <r>
          <rPr>
            <b/>
            <sz val="9"/>
            <color indexed="81"/>
            <rFont val="Segoe UI"/>
            <family val="2"/>
          </rPr>
          <t>Integrationsteam:</t>
        </r>
        <r>
          <rPr>
            <sz val="9"/>
            <color indexed="81"/>
            <rFont val="Segoe UI"/>
            <family val="2"/>
          </rPr>
          <t xml:space="preserve">
Sehr förderlich für die Prozeß-/ Laufstabilität der Anwendung nach der Inbetriebnahme </t>
        </r>
      </text>
    </comment>
    <comment ref="B25" authorId="0" shapeId="0">
      <text>
        <r>
          <rPr>
            <b/>
            <sz val="9"/>
            <color indexed="81"/>
            <rFont val="Segoe UI"/>
            <family val="2"/>
          </rPr>
          <t>Akzeptanz:</t>
        </r>
        <r>
          <rPr>
            <sz val="9"/>
            <color indexed="81"/>
            <rFont val="Segoe UI"/>
            <family val="2"/>
          </rPr>
          <t xml:space="preserve">
Angst vor neuer Technik und Arbeitsplatzverlust.
Vermeidung von Ablehnung/ Sabotage.
</t>
        </r>
        <r>
          <rPr>
            <b/>
            <sz val="9"/>
            <color indexed="81"/>
            <rFont val="Segoe UI"/>
            <family val="2"/>
          </rPr>
          <t>Integration:</t>
        </r>
        <r>
          <rPr>
            <sz val="9"/>
            <color indexed="81"/>
            <rFont val="Segoe UI"/>
            <family val="2"/>
          </rPr>
          <t xml:space="preserve">
Zugriff auf MA Wissen für Prozessführung und proaktive Problemlösung.</t>
        </r>
      </text>
    </comment>
  </commentList>
</comments>
</file>

<file path=xl/comments4.xml><?xml version="1.0" encoding="utf-8"?>
<comments xmlns="http://schemas.openxmlformats.org/spreadsheetml/2006/main">
  <authors>
    <author>Knall, Johannes</author>
  </authors>
  <commentList>
    <comment ref="B18" authorId="0" shapeId="0">
      <text>
        <r>
          <rPr>
            <b/>
            <sz val="9"/>
            <color indexed="81"/>
            <rFont val="Segoe UI"/>
            <family val="2"/>
          </rPr>
          <t>Kritisches Merkmal</t>
        </r>
      </text>
    </comment>
    <comment ref="B19" authorId="0" shapeId="0">
      <text>
        <r>
          <rPr>
            <b/>
            <sz val="9"/>
            <color indexed="81"/>
            <rFont val="Segoe UI"/>
            <family val="2"/>
          </rPr>
          <t>Kritisches Merkmal</t>
        </r>
      </text>
    </comment>
    <comment ref="B20" authorId="0" shapeId="0">
      <text>
        <r>
          <rPr>
            <b/>
            <sz val="9"/>
            <color indexed="81"/>
            <rFont val="Segoe UI"/>
            <family val="2"/>
          </rPr>
          <t>Kritisches Merkmal</t>
        </r>
      </text>
    </comment>
    <comment ref="B21" authorId="0" shapeId="0">
      <text>
        <r>
          <rPr>
            <b/>
            <sz val="9"/>
            <color indexed="81"/>
            <rFont val="Segoe UI"/>
            <family val="2"/>
          </rPr>
          <t>Kritisches Merkmal</t>
        </r>
      </text>
    </comment>
    <comment ref="B22" authorId="0" shapeId="0">
      <text>
        <r>
          <rPr>
            <b/>
            <sz val="9"/>
            <color indexed="81"/>
            <rFont val="Segoe UI"/>
            <family val="2"/>
          </rPr>
          <t>Kritisches Merkmal</t>
        </r>
      </text>
    </comment>
    <comment ref="B23" authorId="0" shapeId="0">
      <text>
        <r>
          <rPr>
            <b/>
            <sz val="9"/>
            <color indexed="81"/>
            <rFont val="Segoe UI"/>
            <family val="2"/>
          </rPr>
          <t>Kritisches Merkmal</t>
        </r>
      </text>
    </comment>
  </commentList>
</comments>
</file>

<file path=xl/sharedStrings.xml><?xml version="1.0" encoding="utf-8"?>
<sst xmlns="http://schemas.openxmlformats.org/spreadsheetml/2006/main" count="384" uniqueCount="223">
  <si>
    <t>Fragebogen zur Eignungsbewertung für MRK Anwendungen</t>
  </si>
  <si>
    <t>Nr.</t>
  </si>
  <si>
    <t>Prozesse</t>
  </si>
  <si>
    <t>Wichtung</t>
  </si>
  <si>
    <t>negativ</t>
  </si>
  <si>
    <t>Wert</t>
  </si>
  <si>
    <t>positiv</t>
  </si>
  <si>
    <t>Erläuterungen</t>
  </si>
  <si>
    <t>Anzahl Bearbeitungsprozesse</t>
  </si>
  <si>
    <t>viele</t>
  </si>
  <si>
    <t>einer</t>
  </si>
  <si>
    <t>Genauigkeitsanforderungen an Prozess</t>
  </si>
  <si>
    <t>genau</t>
  </si>
  <si>
    <t>grob</t>
  </si>
  <si>
    <t>hoch</t>
  </si>
  <si>
    <t>gering</t>
  </si>
  <si>
    <t>hoch = Nutzlastgröße</t>
  </si>
  <si>
    <t>empfindlich</t>
  </si>
  <si>
    <t>robust</t>
  </si>
  <si>
    <t>robust = Prozessführung einfach</t>
  </si>
  <si>
    <t>problematisch</t>
  </si>
  <si>
    <t>keiner</t>
  </si>
  <si>
    <t>problematisch = Hitze, Lärm, Schmutz</t>
  </si>
  <si>
    <t>schlecht</t>
  </si>
  <si>
    <t>gut</t>
  </si>
  <si>
    <t>schwer</t>
  </si>
  <si>
    <t>einfach</t>
  </si>
  <si>
    <t>einfach = Handhabung für Betreiber</t>
  </si>
  <si>
    <t>kompliziert</t>
  </si>
  <si>
    <t>Takzeitvorgaben</t>
  </si>
  <si>
    <t>keine</t>
  </si>
  <si>
    <t>Erläuterungen zur Bedeutung der jeweiligen Spalten</t>
  </si>
  <si>
    <t>Zu prüfende Kriterien hinsichtlich Vorhan-
densein oder Möglichkeit z.Zt. oder zu Beginn des Projektstartes</t>
  </si>
  <si>
    <t>Wichtung = Themen-bedeutung</t>
  </si>
  <si>
    <t>= Produkt aus 
Wichtung und Bewertung</t>
  </si>
  <si>
    <t>Abmessungen</t>
  </si>
  <si>
    <t>groß</t>
  </si>
  <si>
    <t>klein</t>
  </si>
  <si>
    <t>klein entspricht Zigarettenschachtel</t>
  </si>
  <si>
    <t>Steifigkeit</t>
  </si>
  <si>
    <t>weich</t>
  </si>
  <si>
    <t>steif</t>
  </si>
  <si>
    <t>weich = biegeschlaff (z.B. Kabel)</t>
  </si>
  <si>
    <t xml:space="preserve">Gewicht </t>
  </si>
  <si>
    <t>hoch = 1 kg und mehr</t>
  </si>
  <si>
    <t>Oberflächenempfindlichkeit</t>
  </si>
  <si>
    <t>robust = rohe Metallflächen</t>
  </si>
  <si>
    <t>Kanten, Spitzen, scharfe Grate</t>
  </si>
  <si>
    <t>spitz</t>
  </si>
  <si>
    <t>rund</t>
  </si>
  <si>
    <t>Brechbarkeit (Metall vs. Glas)</t>
  </si>
  <si>
    <t>brechbar</t>
  </si>
  <si>
    <t>brechbar = Glas, spröde Kunststoffe</t>
  </si>
  <si>
    <t>Typvarianz</t>
  </si>
  <si>
    <t>gering = 1 Bauteiltyp</t>
  </si>
  <si>
    <t>Arbeitsplatz Konzept</t>
  </si>
  <si>
    <t>Linie</t>
  </si>
  <si>
    <t>stand-alone</t>
  </si>
  <si>
    <t>Linie = eingebunden in Fließfertigung</t>
  </si>
  <si>
    <t>kaum</t>
  </si>
  <si>
    <t>Eingriff durch Mitarbeiter erforderlich</t>
  </si>
  <si>
    <t>zwingend</t>
  </si>
  <si>
    <t>Bewertung der MA Exposition</t>
  </si>
  <si>
    <t>Grad der Umbauung</t>
  </si>
  <si>
    <t>Erforderlicher Aktionsradius Roboter</t>
  </si>
  <si>
    <t>Synchronisation erforderlich</t>
  </si>
  <si>
    <t>Schichtbetrieb</t>
  </si>
  <si>
    <t>Andienung von Montageteilen</t>
  </si>
  <si>
    <t>Schüttgut</t>
  </si>
  <si>
    <t>Tray 3-4, Positionierstation 5</t>
  </si>
  <si>
    <t>Notfertigung durch Personal</t>
  </si>
  <si>
    <t>notwendig</t>
  </si>
  <si>
    <t>Endeffektor</t>
  </si>
  <si>
    <t>Verfügbares Standardgerät</t>
  </si>
  <si>
    <t>individuell</t>
  </si>
  <si>
    <t>Standard</t>
  </si>
  <si>
    <t>hart</t>
  </si>
  <si>
    <t>hoch = 2 kg und mehr</t>
  </si>
  <si>
    <t>Empfindlichkeit</t>
  </si>
  <si>
    <t>empfindlich = Beschädigung bei Kollision</t>
  </si>
  <si>
    <t>Versorgungsleitungen</t>
  </si>
  <si>
    <t>Roboter</t>
  </si>
  <si>
    <t>Nutzlasteignung</t>
  </si>
  <si>
    <t>ungeeignet</t>
  </si>
  <si>
    <t>passend</t>
  </si>
  <si>
    <t>Statisch + Dynamisch betrachtet</t>
  </si>
  <si>
    <t>Genauigkeitseignung</t>
  </si>
  <si>
    <t>Wichtig für Integration</t>
  </si>
  <si>
    <t>Nachlauf bei NotAus (Bremsen)</t>
  </si>
  <si>
    <t>kurz</t>
  </si>
  <si>
    <t>Absackwege</t>
  </si>
  <si>
    <t>Geplante Betriebszeiten</t>
  </si>
  <si>
    <t>Bedeutend für Lebensdauerbetrachtung</t>
  </si>
  <si>
    <t>Robotergewicht</t>
  </si>
  <si>
    <t>Mitarbeiter</t>
  </si>
  <si>
    <t>Potential der MA Entlastung</t>
  </si>
  <si>
    <t>Schafft man eine Entlastung der MA durch den Arbeitsplatz</t>
  </si>
  <si>
    <t>Materialbefüllung durch Mitarbeiter</t>
  </si>
  <si>
    <t>oft</t>
  </si>
  <si>
    <t>selten</t>
  </si>
  <si>
    <t>Kann die Produktivität erhöht werden</t>
  </si>
  <si>
    <t>deutlich</t>
  </si>
  <si>
    <t>Exposition des MA bei der Fertigung</t>
  </si>
  <si>
    <t>Exposition des MA bei der Materialbefüllung</t>
  </si>
  <si>
    <t>Ergonomische Verbesserungen</t>
  </si>
  <si>
    <t>Arbeitserleichterung</t>
  </si>
  <si>
    <t>Integrationsszenario</t>
  </si>
  <si>
    <t>Erstanwendung oder X-te Anwendung</t>
  </si>
  <si>
    <t>Erstanwendung</t>
  </si>
  <si>
    <t>X-te Anwend.</t>
  </si>
  <si>
    <t>Integrationsteam am Standort vorhanden</t>
  </si>
  <si>
    <t>keines</t>
  </si>
  <si>
    <t>erfahren</t>
  </si>
  <si>
    <t>Akzeptanz durch MA/ Integrationskonzept</t>
  </si>
  <si>
    <t>Bedeutung für Kunde bzgl. Erreichung</t>
  </si>
  <si>
    <t>Zu betrachten sind Start, Laufzeit und verfügbare Kapazitäten</t>
  </si>
  <si>
    <t>Standort der Anlage</t>
  </si>
  <si>
    <t>Gefahr der Kopfkollision</t>
  </si>
  <si>
    <t>ausgeschlossen</t>
  </si>
  <si>
    <t>Scher-/ Quetschgefahren</t>
  </si>
  <si>
    <t>Anforderungen ans Sicherheitskonzept</t>
  </si>
  <si>
    <t>komplex</t>
  </si>
  <si>
    <t>Ist Kollaborationsfähigkeit eine Vorgabe</t>
  </si>
  <si>
    <t>Verfügbare Sicherheitsfunktionen (Roboter)</t>
  </si>
  <si>
    <t>Einsatz von zusl. Schutzeinrichtungen</t>
  </si>
  <si>
    <t>nicht möglich</t>
  </si>
  <si>
    <t>möglich</t>
  </si>
  <si>
    <t>Bauteil</t>
  </si>
  <si>
    <t>von</t>
  </si>
  <si>
    <t>entspricht</t>
  </si>
  <si>
    <t>Layout</t>
  </si>
  <si>
    <t>Sicherheit</t>
  </si>
  <si>
    <t>Entstörung der Applikation bei Fehler</t>
  </si>
  <si>
    <t>Prozess 1 (Picken)</t>
  </si>
  <si>
    <t>Prozess 2 (Absetzen)</t>
  </si>
  <si>
    <t>Wahl</t>
  </si>
  <si>
    <t>Werden Prozesslasten auf Roboter übertragen</t>
  </si>
  <si>
    <t>Stabilität der einzelnen Prozesse</t>
  </si>
  <si>
    <t>Prozess-Eignung für Robotereinsatz</t>
  </si>
  <si>
    <t>Zu bewerten: Greifbarkeit, Steifigkeit, Positionierbarkeit</t>
  </si>
  <si>
    <t>Bewerten Sie hier ggf. weitere, für Ihre Anwendung zu berücksichtigende Kriterien</t>
  </si>
  <si>
    <t>Verschmutze Teile (ölig, Spähne etc.)</t>
  </si>
  <si>
    <t>sauber</t>
  </si>
  <si>
    <t>Eignung für MRK Applikation prüfen</t>
  </si>
  <si>
    <t>rundlich</t>
  </si>
  <si>
    <t>frei stehend</t>
  </si>
  <si>
    <t>wenig</t>
  </si>
  <si>
    <t>Platzverfügbarkeit (Zugänglichkeit)</t>
  </si>
  <si>
    <t>groß &gt; 70% der Roboterreichweite</t>
  </si>
  <si>
    <t>zwingend = z.B. mit Bandsystem od. anderer Automation</t>
  </si>
  <si>
    <t>nein</t>
  </si>
  <si>
    <t>ja</t>
  </si>
  <si>
    <t>1-Schicht</t>
  </si>
  <si>
    <t>&gt; 3</t>
  </si>
  <si>
    <t>Zertifizierter Endeffektor</t>
  </si>
  <si>
    <t>Verhalten bei Not-Halt</t>
  </si>
  <si>
    <t>kritisch</t>
  </si>
  <si>
    <t>unkritisch</t>
  </si>
  <si>
    <t>Haptik, Kollisionsfähigkeit</t>
  </si>
  <si>
    <t>Nachgiebigkeit, kein Werkstückverlust</t>
  </si>
  <si>
    <t>Geeignet für MRK Anwendung</t>
  </si>
  <si>
    <t>Sicherheitsfunktionen vorhanden</t>
  </si>
  <si>
    <t>EoA Versorgungsleitung vorhanden</t>
  </si>
  <si>
    <t>Kommunikationsschnittstellen</t>
  </si>
  <si>
    <t>Einfache Versorgung z.B. von Greifern</t>
  </si>
  <si>
    <t>Sichere Arbeitsräume, sichere Geschwindigkeiten, sicher überwachter Halt</t>
  </si>
  <si>
    <t>digit. IO oder Ethernet</t>
  </si>
  <si>
    <t>Schulungskonzept/ -personal vorhanden</t>
  </si>
  <si>
    <t>oft: &lt; 15 min, selten: &gt; 1 Std.</t>
  </si>
  <si>
    <t>Bewertung der Störanfälligkeit und der Entstörmöglichkeiten</t>
  </si>
  <si>
    <t>Werden MA ergonomisch durch die Anwendung entlastet</t>
  </si>
  <si>
    <t>D</t>
  </si>
  <si>
    <t>Aufstellungsort der Anlage</t>
  </si>
  <si>
    <t>Schwer abzusichern, auf geeignete Arbeitsplatzgestaltung achten</t>
  </si>
  <si>
    <t>z.B. Greifen, Fügen, Kameraprüfung etc.</t>
  </si>
  <si>
    <t>Herstellernachweise</t>
  </si>
  <si>
    <t>z.B. qualifinziert nach ISO/TS 15066</t>
  </si>
  <si>
    <t>ausreichend</t>
  </si>
  <si>
    <t>verschmutzt</t>
  </si>
  <si>
    <t>genau = ± 0,1 mm</t>
  </si>
  <si>
    <t>Bauteile | Eigenschaften</t>
  </si>
  <si>
    <t>Layout | Arbeitsraum</t>
  </si>
  <si>
    <t>passend = ± 0,1 mm Pos.Tol.</t>
  </si>
  <si>
    <t>Sicherheit und Sonstiges</t>
  </si>
  <si>
    <t>Elemente</t>
  </si>
  <si>
    <t>Summe der Werte</t>
  </si>
  <si>
    <t>%-Anteil</t>
  </si>
  <si>
    <t xml:space="preserve">max. erreichbarer Punktewert </t>
  </si>
  <si>
    <t>Entstehung Prozessabfall</t>
  </si>
  <si>
    <t>Anzahl zu verarbeitender unterschiedlicher Teile</t>
  </si>
  <si>
    <t>Eingriff durch Mitarbeitende erforderlich</t>
  </si>
  <si>
    <t>Ist eine ergonomische Auslegung möglich?</t>
  </si>
  <si>
    <t>nicht nötig</t>
  </si>
  <si>
    <t>wählen →</t>
  </si>
  <si>
    <t>← wählen</t>
  </si>
  <si>
    <t>Aufbauten, die zu Klemmstellen führen können</t>
  </si>
  <si>
    <t>wenig = angrenzende Arbeitsplätze/Wände</t>
  </si>
  <si>
    <t>einfach = elektrische Kabel</t>
  </si>
  <si>
    <t>Bedienoberfläche/-freundlichkeit</t>
  </si>
  <si>
    <t>Verfügbarkeit Support vom Hersteller/Vertriebspartner</t>
  </si>
  <si>
    <t>Summe Wichtungen/Werte</t>
  </si>
  <si>
    <t>Summen Wichtungen/Werte</t>
  </si>
  <si>
    <t>Sind Ansprechstellen einfach erreichbar?</t>
  </si>
  <si>
    <t>Bedeutend für MRK Anwendungen</t>
  </si>
  <si>
    <t>Prozess Potential/Automationsgrad Teilprozess</t>
  </si>
  <si>
    <t>Mitarbeitende</t>
  </si>
  <si>
    <t>Die Bewertung erfolg durch Zahlen, wobei 1 die schlechteste Bewertung ist und 5 die Beste</t>
  </si>
  <si>
    <r>
      <t>Tipp:</t>
    </r>
    <r>
      <rPr>
        <sz val="9"/>
        <rFont val="Arial"/>
        <family val="2"/>
      </rPr>
      <t xml:space="preserve"> Um die Bewertung zu einem späteren Zeitpunkt und auch für Dritte leichter verständlich/rückvollziehbar zu gestalten, sollten die Bewertungen erläutert bzw. dokumentiert werden. Am einfachsten ist es, unter Bemerkungen mit kurzen Worten den Grund für die Höhe der Bewertung festzuhalten.</t>
    </r>
  </si>
  <si>
    <t>Wie hoch kann der Prozess automatisiert werden? (z.B. 3 = 50%, 4 &gt;60%, 5&gt;80%)→ daraus ergibt sich die Amortisation</t>
  </si>
  <si>
    <t>z. B. durch "Geisterschicht" oder Zuweisung anderer Tätigkeiten z.B. Verpacken, Qualitätsprüfung</t>
  </si>
  <si>
    <t>Exposition = den Gefahren der Applikation aussetzen</t>
  </si>
  <si>
    <t>Werden die richtigen Prozesse an den Roboter übergeben und dadurch der MA entlastet?</t>
  </si>
  <si>
    <t>Sind Schulungsinhalte und -unterlagen klar, vorhanden und der Anwendung angepasst</t>
  </si>
  <si>
    <t>Hat der Kunde eine Vorstellung, wie betroffene MA integriert und mitgnommen werden können?</t>
  </si>
  <si>
    <t>Integrationsteam für Problembehandlung z. B. mit Roboterprogrammierer</t>
  </si>
  <si>
    <t>2te = 2, 3te = 3 usw.</t>
  </si>
  <si>
    <t>Ist die Terminplanung realisierbar?</t>
  </si>
  <si>
    <t>Existieren Taktzeitvorgaben?</t>
  </si>
  <si>
    <t>Kann Kopfkollision ausgeschlossen  oder abgesichert werden (ausgeschlossen = 5)?</t>
  </si>
  <si>
    <t>Kann auf vorhandene Technik zugegriffen werden oder sind Sonderlösungen notwendig?</t>
  </si>
  <si>
    <t>Können Schutzeinrichtungen je nach Erfordernissen frei gewählt werden oder ist Kraft-/Leistungsbeschränkung Vorgabe?</t>
  </si>
  <si>
    <t>Bietet die Robotersteuerung ausreichend sichere Ebenen und Beschränkungsfunktionen, um die Gefährdungen softwareseitig umfangreich zu reduzieren?</t>
  </si>
  <si>
    <t>Können Gefahrenstellen ggf. durch zusätzliche Schutzeinrichungen abgesichert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</si>
</sst>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name val="Arial"/>
    </font>
    <font>
      <sz val="10"/>
      <name val="Arial"/>
      <family val="2"/>
    </font>
    <font>
      <b/>
      <sz val="10"/>
      <name val="Arial"/>
      <family val="2"/>
    </font>
    <font>
      <sz val="9"/>
      <name val="Arial"/>
      <family val="2"/>
    </font>
    <font>
      <sz val="8"/>
      <name val="Arial"/>
      <family val="2"/>
    </font>
    <font>
      <sz val="9"/>
      <color indexed="81"/>
      <name val="Segoe UI"/>
      <family val="2"/>
    </font>
    <font>
      <b/>
      <sz val="9"/>
      <color indexed="81"/>
      <name val="Segoe UI"/>
      <family val="2"/>
    </font>
    <font>
      <sz val="9"/>
      <color rgb="FF7030A0"/>
      <name val="Arial"/>
      <family val="2"/>
    </font>
    <font>
      <u/>
      <sz val="10"/>
      <color theme="10"/>
      <name val="Arial"/>
      <family val="2"/>
    </font>
    <font>
      <sz val="10"/>
      <color theme="3" tint="0.79998168889431442"/>
      <name val="Arial"/>
      <family val="2"/>
    </font>
    <font>
      <sz val="9"/>
      <color rgb="FFFF0000"/>
      <name val="Arial"/>
      <family val="2"/>
    </font>
    <font>
      <sz val="8"/>
      <color rgb="FFCCFFFF"/>
      <name val="Arial"/>
      <family val="2"/>
    </font>
    <font>
      <u/>
      <sz val="8"/>
      <color rgb="FFCCFFFF"/>
      <name val="Arial"/>
      <family val="2"/>
    </font>
    <font>
      <b/>
      <sz val="9"/>
      <name val="Arial"/>
      <family val="2"/>
    </font>
    <font>
      <b/>
      <sz val="9"/>
      <color rgb="FFFF0000"/>
      <name val="Arial"/>
      <family val="2"/>
    </font>
    <font>
      <b/>
      <u/>
      <sz val="9"/>
      <name val="Arial"/>
      <family val="2"/>
    </font>
    <font>
      <b/>
      <sz val="9"/>
      <color theme="0"/>
      <name val="Arial"/>
      <family val="2"/>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81">
    <xf numFmtId="0" fontId="0" fillId="0" borderId="0" xfId="0"/>
    <xf numFmtId="0" fontId="0" fillId="2" borderId="0" xfId="0" applyFill="1"/>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2" borderId="3" xfId="0" applyFont="1" applyFill="1" applyBorder="1" applyAlignment="1">
      <alignment horizontal="left" vertical="center" wrapText="1"/>
    </xf>
    <xf numFmtId="0" fontId="13" fillId="2" borderId="1" xfId="0" applyFont="1" applyFill="1" applyBorder="1" applyAlignment="1">
      <alignment horizontal="left" vertical="center"/>
    </xf>
    <xf numFmtId="0" fontId="13" fillId="3" borderId="1" xfId="0" applyFont="1" applyFill="1" applyBorder="1" applyAlignment="1">
      <alignment horizontal="center" vertical="center"/>
    </xf>
    <xf numFmtId="0" fontId="13" fillId="4" borderId="1" xfId="0" applyFont="1" applyFill="1" applyBorder="1" applyAlignment="1">
      <alignment horizontal="center" vertical="center"/>
    </xf>
    <xf numFmtId="0" fontId="13" fillId="5" borderId="1" xfId="0" applyFont="1" applyFill="1" applyBorder="1" applyAlignment="1">
      <alignment horizontal="center" vertical="center"/>
    </xf>
    <xf numFmtId="0" fontId="13" fillId="6" borderId="1" xfId="0" applyFont="1" applyFill="1" applyBorder="1" applyAlignment="1">
      <alignment horizontal="center" vertical="center"/>
    </xf>
    <xf numFmtId="0" fontId="3" fillId="2" borderId="1" xfId="0" applyFont="1" applyFill="1" applyBorder="1" applyAlignment="1">
      <alignment horizontal="left" vertical="center"/>
    </xf>
    <xf numFmtId="0" fontId="13" fillId="2" borderId="1"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0" xfId="0" applyFont="1" applyFill="1" applyAlignment="1">
      <alignment horizontal="center" vertical="center"/>
    </xf>
    <xf numFmtId="0" fontId="3" fillId="2" borderId="0" xfId="0" applyFont="1" applyFill="1"/>
    <xf numFmtId="14" fontId="3" fillId="2" borderId="0" xfId="0" applyNumberFormat="1" applyFont="1" applyFill="1"/>
    <xf numFmtId="0" fontId="3" fillId="2" borderId="0" xfId="0" applyFont="1" applyFill="1" applyAlignment="1">
      <alignment horizontal="center"/>
    </xf>
    <xf numFmtId="164" fontId="3" fillId="2" borderId="0" xfId="0" applyNumberFormat="1" applyFont="1" applyFill="1" applyBorder="1" applyAlignment="1" applyProtection="1">
      <alignment horizontal="left"/>
      <protection locked="0"/>
    </xf>
    <xf numFmtId="0" fontId="3" fillId="2" borderId="0"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left"/>
    </xf>
    <xf numFmtId="164" fontId="3" fillId="2" borderId="0" xfId="0" applyNumberFormat="1" applyFont="1" applyFill="1" applyAlignment="1">
      <alignment horizontal="center"/>
    </xf>
    <xf numFmtId="164" fontId="3" fillId="2" borderId="0" xfId="0" applyNumberFormat="1" applyFont="1" applyFill="1" applyBorder="1" applyAlignment="1" applyProtection="1">
      <alignment horizontal="center"/>
      <protection locked="0"/>
    </xf>
    <xf numFmtId="0" fontId="3" fillId="2" borderId="0"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1" xfId="0" applyFont="1" applyFill="1" applyBorder="1"/>
    <xf numFmtId="0" fontId="3" fillId="2" borderId="1" xfId="0" applyFont="1" applyFill="1" applyBorder="1"/>
    <xf numFmtId="0" fontId="3" fillId="2" borderId="0" xfId="0" applyFont="1" applyFill="1" applyAlignment="1">
      <alignment horizontal="left" vertical="center"/>
    </xf>
    <xf numFmtId="0" fontId="3" fillId="2" borderId="0" xfId="0" applyFont="1" applyFill="1" applyAlignment="1" applyProtection="1">
      <alignment horizontal="center" vertical="center"/>
      <protection locked="0"/>
    </xf>
    <xf numFmtId="0" fontId="3" fillId="2" borderId="0" xfId="0" applyFont="1" applyFill="1" applyBorder="1"/>
    <xf numFmtId="0" fontId="3" fillId="2" borderId="0" xfId="0" applyFont="1" applyFill="1" applyProtection="1">
      <protection locked="0"/>
    </xf>
    <xf numFmtId="0" fontId="3" fillId="2" borderId="5" xfId="0" applyFont="1" applyFill="1" applyBorder="1" applyAlignment="1">
      <alignment horizontal="center" vertical="center" wrapText="1"/>
    </xf>
    <xf numFmtId="0" fontId="3" fillId="2" borderId="4" xfId="0" quotePrefix="1" applyFont="1" applyFill="1" applyBorder="1" applyAlignment="1">
      <alignment horizontal="left" vertical="center" wrapText="1"/>
    </xf>
    <xf numFmtId="0" fontId="2" fillId="2" borderId="14" xfId="0" applyFont="1" applyFill="1" applyBorder="1" applyAlignment="1">
      <alignment vertical="center"/>
    </xf>
    <xf numFmtId="0" fontId="3" fillId="2" borderId="0" xfId="0" applyFont="1" applyFill="1" applyAlignment="1"/>
    <xf numFmtId="0" fontId="3" fillId="2" borderId="0"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0" fontId="16" fillId="2" borderId="1" xfId="0" applyFont="1" applyFill="1" applyBorder="1" applyAlignment="1">
      <alignment horizontal="center" vertical="center"/>
    </xf>
    <xf numFmtId="0" fontId="9" fillId="2" borderId="0" xfId="0" applyFont="1" applyFill="1"/>
    <xf numFmtId="0" fontId="11" fillId="2" borderId="0" xfId="0" applyFont="1" applyFill="1"/>
    <xf numFmtId="0" fontId="11" fillId="2" borderId="0" xfId="0" applyFont="1" applyFill="1" applyAlignment="1">
      <alignment vertical="center"/>
    </xf>
    <xf numFmtId="0" fontId="12" fillId="2" borderId="0" xfId="2" applyFont="1" applyFill="1" applyAlignment="1">
      <alignment vertical="center"/>
    </xf>
    <xf numFmtId="0" fontId="0" fillId="2" borderId="0" xfId="0" applyFill="1" applyAlignment="1">
      <alignment vertical="center"/>
    </xf>
    <xf numFmtId="14" fontId="3" fillId="2" borderId="0" xfId="0" applyNumberFormat="1" applyFont="1" applyFill="1" applyAlignment="1">
      <alignment horizontal="center"/>
    </xf>
    <xf numFmtId="9" fontId="3" fillId="2" borderId="1" xfId="1" applyFont="1" applyFill="1" applyBorder="1" applyAlignment="1">
      <alignment horizontal="center"/>
    </xf>
    <xf numFmtId="0" fontId="3" fillId="2" borderId="1" xfId="0" applyFont="1" applyFill="1" applyBorder="1" applyAlignment="1">
      <alignment horizontal="left"/>
    </xf>
    <xf numFmtId="0" fontId="13" fillId="7" borderId="1" xfId="0" applyFont="1" applyFill="1" applyBorder="1" applyAlignment="1">
      <alignment horizontal="center" vertical="center"/>
    </xf>
    <xf numFmtId="0" fontId="3" fillId="2" borderId="0" xfId="0" applyFont="1" applyFill="1" applyAlignment="1">
      <alignment vertical="top" wrapText="1"/>
    </xf>
    <xf numFmtId="0" fontId="3" fillId="7" borderId="1" xfId="0" applyFont="1" applyFill="1" applyBorder="1" applyAlignment="1">
      <alignment horizontal="center" vertical="top" wrapText="1"/>
    </xf>
    <xf numFmtId="0" fontId="13" fillId="3" borderId="1"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5" borderId="1" xfId="0" applyFont="1" applyFill="1" applyBorder="1" applyAlignment="1">
      <alignment horizontal="center" vertical="top" wrapText="1"/>
    </xf>
    <xf numFmtId="0" fontId="13" fillId="6" borderId="1" xfId="0" applyFont="1" applyFill="1" applyBorder="1" applyAlignment="1">
      <alignment horizontal="center" vertical="top" wrapText="1"/>
    </xf>
    <xf numFmtId="0" fontId="3" fillId="7" borderId="1" xfId="0" applyFont="1" applyFill="1" applyBorder="1" applyAlignment="1">
      <alignment vertical="top" wrapText="1"/>
    </xf>
    <xf numFmtId="0" fontId="3"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pplyProtection="1">
      <alignment horizontal="center" vertical="top" wrapText="1"/>
      <protection locked="0"/>
    </xf>
    <xf numFmtId="0" fontId="3" fillId="2" borderId="1" xfId="0" applyFont="1" applyFill="1" applyBorder="1" applyAlignment="1">
      <alignment vertical="top" wrapText="1"/>
    </xf>
    <xf numFmtId="0" fontId="7" fillId="2" borderId="1" xfId="0" applyFont="1" applyFill="1" applyBorder="1" applyAlignment="1">
      <alignment horizontal="center" vertical="top" wrapText="1"/>
    </xf>
    <xf numFmtId="0" fontId="3" fillId="2" borderId="9" xfId="0" applyFont="1" applyFill="1" applyBorder="1" applyAlignment="1" applyProtection="1">
      <alignment horizontal="center" vertical="top" wrapText="1"/>
      <protection locked="0"/>
    </xf>
    <xf numFmtId="0" fontId="14"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3" fillId="2" borderId="2" xfId="0" applyFont="1" applyFill="1" applyBorder="1" applyAlignment="1" applyProtection="1">
      <alignment horizontal="center" vertical="top" wrapText="1"/>
      <protection locked="0"/>
    </xf>
    <xf numFmtId="0" fontId="15" fillId="2" borderId="0" xfId="0" applyFont="1" applyFill="1" applyAlignment="1">
      <alignment horizontal="center"/>
    </xf>
    <xf numFmtId="0" fontId="3" fillId="2" borderId="5" xfId="0" applyFont="1" applyFill="1" applyBorder="1" applyAlignment="1">
      <alignment horizontal="left" vertical="center" wrapText="1"/>
    </xf>
    <xf numFmtId="0" fontId="15" fillId="2" borderId="6" xfId="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3" fillId="2" borderId="0" xfId="0" applyFont="1" applyFill="1" applyBorder="1" applyAlignment="1">
      <alignment horizontal="left" wrapText="1"/>
    </xf>
    <xf numFmtId="0" fontId="3" fillId="2" borderId="10" xfId="0" applyFont="1" applyFill="1" applyBorder="1" applyAlignment="1">
      <alignment horizontal="left" wrapText="1"/>
    </xf>
    <xf numFmtId="0" fontId="3" fillId="2" borderId="11" xfId="0" applyFont="1" applyFill="1" applyBorder="1" applyAlignment="1">
      <alignment horizontal="left" wrapText="1"/>
    </xf>
    <xf numFmtId="0" fontId="3" fillId="2" borderId="12" xfId="0" applyFont="1" applyFill="1" applyBorder="1" applyAlignment="1">
      <alignment horizontal="left" wrapText="1"/>
    </xf>
    <xf numFmtId="0" fontId="3" fillId="2" borderId="13" xfId="0" applyFont="1" applyFill="1" applyBorder="1" applyAlignment="1">
      <alignment horizontal="left" wrapText="1"/>
    </xf>
    <xf numFmtId="0" fontId="13" fillId="7" borderId="2" xfId="0" applyFont="1" applyFill="1" applyBorder="1" applyAlignment="1">
      <alignment horizontal="center" vertical="center"/>
    </xf>
    <xf numFmtId="0" fontId="13" fillId="7" borderId="15" xfId="0" applyFont="1" applyFill="1" applyBorder="1" applyAlignment="1">
      <alignment horizontal="center" vertical="center"/>
    </xf>
  </cellXfs>
  <cellStyles count="3">
    <cellStyle name="Link" xfId="2" builtinId="8"/>
    <cellStyle name="Prozent" xfId="1" builtinId="5"/>
    <cellStyle name="Standard" xfId="0" builtinId="0"/>
  </cellStyles>
  <dxfs count="73">
    <dxf>
      <fill>
        <patternFill>
          <bgColor rgb="FFFF0000"/>
        </patternFill>
      </fill>
    </dxf>
    <dxf>
      <font>
        <b/>
        <i val="0"/>
        <color rgb="FFFF0000"/>
      </font>
      <fill>
        <patternFill patternType="solid">
          <bgColor indexed="42"/>
        </patternFill>
      </fill>
    </dxf>
    <dxf>
      <font>
        <color auto="1"/>
      </font>
      <fill>
        <patternFill patternType="none">
          <bgColor indexed="65"/>
        </patternFill>
      </fill>
    </dxf>
    <dxf>
      <font>
        <condense val="0"/>
        <extend val="0"/>
        <color indexed="48"/>
      </font>
      <fill>
        <patternFill patternType="none">
          <bgColor indexed="65"/>
        </patternFill>
      </fill>
    </dxf>
    <dxf>
      <fill>
        <patternFill>
          <bgColor rgb="FFFF0000"/>
        </patternFill>
      </fill>
    </dxf>
    <dxf>
      <fill>
        <patternFill>
          <bgColor rgb="FFFF0000"/>
        </patternFill>
      </fill>
    </dxf>
    <dxf>
      <font>
        <color auto="1"/>
      </font>
      <fill>
        <patternFill patternType="none">
          <bgColor indexed="65"/>
        </patternFill>
      </fill>
    </dxf>
    <dxf>
      <font>
        <condense val="0"/>
        <extend val="0"/>
        <color indexed="48"/>
      </font>
      <fill>
        <patternFill patternType="none">
          <bgColor indexed="65"/>
        </patternFill>
      </fill>
    </dxf>
    <dxf>
      <font>
        <b/>
        <i val="0"/>
        <color rgb="FFFF0000"/>
      </font>
      <fill>
        <patternFill patternType="solid">
          <bgColor indexed="42"/>
        </patternFill>
      </fill>
    </dxf>
    <dxf>
      <font>
        <color auto="1"/>
      </font>
      <fill>
        <patternFill patternType="none">
          <bgColor indexed="65"/>
        </patternFill>
      </fill>
    </dxf>
    <dxf>
      <font>
        <condense val="0"/>
        <extend val="0"/>
        <color indexed="48"/>
      </font>
      <fill>
        <patternFill patternType="none">
          <bgColor indexed="65"/>
        </patternFill>
      </fill>
    </dxf>
    <dxf>
      <fill>
        <patternFill>
          <bgColor rgb="FFFF0000"/>
        </patternFill>
      </fill>
    </dxf>
    <dxf>
      <fill>
        <patternFill>
          <bgColor rgb="FFFF0000"/>
        </patternFill>
      </fill>
    </dxf>
    <dxf>
      <font>
        <color auto="1"/>
      </font>
      <fill>
        <patternFill patternType="none">
          <bgColor indexed="65"/>
        </patternFill>
      </fill>
    </dxf>
    <dxf>
      <font>
        <condense val="0"/>
        <extend val="0"/>
        <color indexed="48"/>
      </font>
      <fill>
        <patternFill patternType="none">
          <bgColor indexed="65"/>
        </patternFill>
      </fill>
    </dxf>
    <dxf>
      <font>
        <color auto="1"/>
      </font>
      <fill>
        <patternFill patternType="none">
          <bgColor indexed="65"/>
        </patternFill>
      </fill>
    </dxf>
    <dxf>
      <font>
        <condense val="0"/>
        <extend val="0"/>
        <color indexed="48"/>
      </font>
      <fill>
        <patternFill patternType="none">
          <bgColor indexed="65"/>
        </patternFill>
      </fill>
    </dxf>
    <dxf>
      <font>
        <color auto="1"/>
      </font>
      <fill>
        <patternFill patternType="none">
          <bgColor indexed="65"/>
        </patternFill>
      </fill>
    </dxf>
    <dxf>
      <font>
        <condense val="0"/>
        <extend val="0"/>
        <color indexed="48"/>
      </font>
      <fill>
        <patternFill patternType="none">
          <bgColor indexed="65"/>
        </patternFill>
      </fill>
    </dxf>
    <dxf>
      <font>
        <b/>
        <i val="0"/>
        <color rgb="FFFF0000"/>
      </font>
      <fill>
        <patternFill patternType="solid">
          <bgColor indexed="42"/>
        </patternFill>
      </fill>
    </dxf>
    <dxf>
      <font>
        <color auto="1"/>
      </font>
      <fill>
        <patternFill patternType="none">
          <bgColor indexed="65"/>
        </patternFill>
      </fill>
    </dxf>
    <dxf>
      <font>
        <condense val="0"/>
        <extend val="0"/>
        <color indexed="48"/>
      </font>
      <fill>
        <patternFill patternType="none">
          <bgColor indexed="65"/>
        </patternFill>
      </fill>
    </dxf>
    <dxf>
      <fill>
        <patternFill>
          <bgColor rgb="FFFF0000"/>
        </patternFill>
      </fill>
    </dxf>
    <dxf>
      <fill>
        <patternFill>
          <bgColor rgb="FFFF0000"/>
        </patternFill>
      </fill>
    </dxf>
    <dxf>
      <fill>
        <patternFill>
          <bgColor rgb="FFFF0000"/>
        </patternFill>
      </fill>
    </dxf>
    <dxf>
      <font>
        <color auto="1"/>
      </font>
      <fill>
        <patternFill patternType="none">
          <bgColor indexed="65"/>
        </patternFill>
      </fill>
    </dxf>
    <dxf>
      <font>
        <condense val="0"/>
        <extend val="0"/>
        <color indexed="48"/>
      </font>
      <fill>
        <patternFill patternType="none">
          <bgColor indexed="65"/>
        </patternFill>
      </fill>
    </dxf>
    <dxf>
      <font>
        <color auto="1"/>
      </font>
      <fill>
        <patternFill patternType="none">
          <bgColor indexed="65"/>
        </patternFill>
      </fill>
    </dxf>
    <dxf>
      <font>
        <condense val="0"/>
        <extend val="0"/>
        <color indexed="48"/>
      </font>
      <fill>
        <patternFill patternType="none">
          <bgColor indexed="65"/>
        </patternFill>
      </fill>
    </dxf>
    <dxf>
      <font>
        <b/>
        <i val="0"/>
        <color rgb="FFFF0000"/>
      </font>
      <fill>
        <patternFill patternType="solid">
          <bgColor indexed="42"/>
        </patternFill>
      </fill>
    </dxf>
    <dxf>
      <font>
        <color auto="1"/>
      </font>
      <fill>
        <patternFill patternType="none">
          <bgColor indexed="65"/>
        </patternFill>
      </fill>
    </dxf>
    <dxf>
      <font>
        <condense val="0"/>
        <extend val="0"/>
        <color indexed="48"/>
      </font>
      <fill>
        <patternFill patternType="none">
          <bgColor indexed="65"/>
        </patternFill>
      </fill>
    </dxf>
    <dxf>
      <fill>
        <patternFill>
          <bgColor rgb="FFFF0000"/>
        </patternFill>
      </fill>
    </dxf>
    <dxf>
      <fill>
        <patternFill>
          <bgColor rgb="FFFF0000"/>
        </patternFill>
      </fill>
    </dxf>
    <dxf>
      <font>
        <color auto="1"/>
      </font>
      <fill>
        <patternFill patternType="none">
          <bgColor indexed="65"/>
        </patternFill>
      </fill>
    </dxf>
    <dxf>
      <font>
        <condense val="0"/>
        <extend val="0"/>
        <color indexed="48"/>
      </font>
      <fill>
        <patternFill patternType="none">
          <bgColor indexed="65"/>
        </patternFill>
      </fill>
    </dxf>
    <dxf>
      <font>
        <b/>
        <i val="0"/>
        <color rgb="FFFF0000"/>
      </font>
      <fill>
        <patternFill patternType="solid">
          <bgColor indexed="42"/>
        </patternFill>
      </fill>
    </dxf>
    <dxf>
      <font>
        <color auto="1"/>
      </font>
      <fill>
        <patternFill patternType="none">
          <bgColor indexed="65"/>
        </patternFill>
      </fill>
    </dxf>
    <dxf>
      <font>
        <condense val="0"/>
        <extend val="0"/>
        <color indexed="48"/>
      </font>
      <fill>
        <patternFill patternType="none">
          <bgColor indexed="65"/>
        </patternFill>
      </fill>
    </dxf>
    <dxf>
      <fill>
        <patternFill>
          <bgColor rgb="FFFF0000"/>
        </patternFill>
      </fill>
    </dxf>
    <dxf>
      <fill>
        <patternFill>
          <bgColor rgb="FFFF0000"/>
        </patternFill>
      </fill>
    </dxf>
    <dxf>
      <font>
        <color auto="1"/>
      </font>
      <fill>
        <patternFill patternType="none">
          <bgColor indexed="65"/>
        </patternFill>
      </fill>
    </dxf>
    <dxf>
      <font>
        <condense val="0"/>
        <extend val="0"/>
        <color indexed="48"/>
      </font>
      <fill>
        <patternFill patternType="none">
          <bgColor indexed="65"/>
        </patternFill>
      </fill>
    </dxf>
    <dxf>
      <font>
        <color auto="1"/>
      </font>
      <fill>
        <patternFill patternType="none">
          <bgColor indexed="65"/>
        </patternFill>
      </fill>
    </dxf>
    <dxf>
      <font>
        <condense val="0"/>
        <extend val="0"/>
        <color indexed="48"/>
      </font>
      <fill>
        <patternFill patternType="none">
          <bgColor indexed="65"/>
        </patternFill>
      </fill>
    </dxf>
    <dxf>
      <fill>
        <patternFill>
          <bgColor rgb="FFFF0000"/>
        </patternFill>
      </fill>
    </dxf>
    <dxf>
      <font>
        <color auto="1"/>
      </font>
      <fill>
        <patternFill patternType="none">
          <bgColor indexed="65"/>
        </patternFill>
      </fill>
    </dxf>
    <dxf>
      <font>
        <condense val="0"/>
        <extend val="0"/>
        <color indexed="48"/>
      </font>
      <fill>
        <patternFill patternType="none">
          <bgColor indexed="65"/>
        </patternFill>
      </fill>
    </dxf>
    <dxf>
      <font>
        <b/>
        <i val="0"/>
        <color rgb="FFFF0000"/>
      </font>
      <fill>
        <patternFill patternType="solid">
          <bgColor indexed="42"/>
        </patternFill>
      </fill>
    </dxf>
    <dxf>
      <fill>
        <patternFill>
          <bgColor rgb="FFFF0000"/>
        </patternFill>
      </fill>
    </dxf>
    <dxf>
      <font>
        <color auto="1"/>
      </font>
      <fill>
        <patternFill patternType="none">
          <bgColor indexed="65"/>
        </patternFill>
      </fill>
    </dxf>
    <dxf>
      <font>
        <condense val="0"/>
        <extend val="0"/>
        <color indexed="48"/>
      </font>
      <fill>
        <patternFill patternType="none">
          <bgColor indexed="65"/>
        </patternFill>
      </fill>
    </dxf>
    <dxf>
      <font>
        <b/>
        <i val="0"/>
        <color rgb="FFFF0000"/>
      </font>
      <fill>
        <patternFill patternType="solid">
          <bgColor indexed="42"/>
        </patternFill>
      </fill>
    </dxf>
    <dxf>
      <fill>
        <patternFill>
          <bgColor rgb="FFFF0000"/>
        </patternFill>
      </fill>
    </dxf>
    <dxf>
      <font>
        <color auto="1"/>
      </font>
      <fill>
        <patternFill patternType="none">
          <bgColor indexed="65"/>
        </patternFill>
      </fill>
    </dxf>
    <dxf>
      <font>
        <condense val="0"/>
        <extend val="0"/>
        <color indexed="48"/>
      </font>
      <fill>
        <patternFill patternType="none">
          <bgColor indexed="65"/>
        </patternFill>
      </fill>
    </dxf>
    <dxf>
      <font>
        <b/>
        <i val="0"/>
        <color rgb="FFFF0000"/>
      </font>
      <fill>
        <patternFill patternType="solid">
          <bgColor indexed="42"/>
        </patternFill>
      </fill>
    </dxf>
    <dxf>
      <fill>
        <patternFill>
          <bgColor rgb="FFFF0000"/>
        </patternFill>
      </fill>
    </dxf>
    <dxf>
      <fill>
        <patternFill>
          <bgColor rgb="FFFF0000"/>
        </patternFill>
      </fill>
    </dxf>
    <dxf>
      <font>
        <color auto="1"/>
      </font>
      <fill>
        <patternFill patternType="none">
          <bgColor indexed="65"/>
        </patternFill>
      </fill>
    </dxf>
    <dxf>
      <font>
        <condense val="0"/>
        <extend val="0"/>
        <color indexed="48"/>
      </font>
      <fill>
        <patternFill patternType="none">
          <bgColor indexed="65"/>
        </patternFill>
      </fill>
    </dxf>
    <dxf>
      <font>
        <b/>
        <i val="0"/>
        <color rgb="FFFF0000"/>
      </font>
      <fill>
        <patternFill patternType="solid">
          <bgColor indexed="42"/>
        </patternFill>
      </fill>
    </dxf>
    <dxf>
      <fill>
        <patternFill>
          <bgColor rgb="FFFF0000"/>
        </patternFill>
      </fill>
    </dxf>
    <dxf>
      <font>
        <b/>
        <i val="0"/>
        <color rgb="FFFF0000"/>
      </font>
      <fill>
        <patternFill patternType="solid">
          <bgColor indexed="42"/>
        </patternFill>
      </fill>
    </dxf>
    <dxf>
      <font>
        <color auto="1"/>
      </font>
      <fill>
        <patternFill patternType="none">
          <bgColor indexed="65"/>
        </patternFill>
      </fill>
    </dxf>
    <dxf>
      <font>
        <condense val="0"/>
        <extend val="0"/>
        <color indexed="48"/>
      </font>
      <fill>
        <patternFill patternType="none">
          <bgColor indexed="65"/>
        </patternFill>
      </fill>
    </dxf>
    <dxf>
      <fill>
        <patternFill>
          <bgColor rgb="FFFF0000"/>
        </patternFill>
      </fill>
    </dxf>
    <dxf>
      <font>
        <color auto="1"/>
      </font>
      <fill>
        <patternFill patternType="none">
          <bgColor indexed="65"/>
        </patternFill>
      </fill>
    </dxf>
    <dxf>
      <font>
        <condense val="0"/>
        <extend val="0"/>
        <color indexed="48"/>
      </font>
      <fill>
        <patternFill patternType="none">
          <bgColor indexed="65"/>
        </patternFill>
      </fill>
    </dxf>
    <dxf>
      <font>
        <b/>
        <i val="0"/>
        <color rgb="FFFF0000"/>
      </font>
      <fill>
        <patternFill patternType="solid">
          <bgColor indexed="42"/>
        </patternFill>
      </fill>
    </dxf>
    <dxf>
      <font>
        <color auto="1"/>
      </font>
      <fill>
        <patternFill patternType="none">
          <bgColor indexed="65"/>
        </patternFill>
      </fill>
    </dxf>
    <dxf>
      <font>
        <condense val="0"/>
        <extend val="0"/>
        <color indexed="48"/>
      </font>
      <fill>
        <patternFill patternType="none">
          <bgColor indexed="65"/>
        </patternFill>
      </fill>
    </dxf>
    <dxf>
      <fill>
        <patternFill>
          <bgColor rgb="FFFF0000"/>
        </patternFill>
      </fill>
    </dxf>
  </dxfs>
  <tableStyles count="0" defaultTableStyle="TableStyleMedium2" defaultPivotStyle="PivotStyleLight16"/>
  <colors>
    <mruColors>
      <color rgb="FF179C7D"/>
      <color rgb="FFCCFFFF"/>
      <color rgb="FF66FFFF"/>
      <color rgb="FF66CCFF"/>
      <color rgb="FFF57B67"/>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de-DE" sz="800">
                <a:latin typeface="Arial" panose="020B0604020202020204" pitchFamily="34" charset="0"/>
                <a:cs typeface="Arial" panose="020B0604020202020204" pitchFamily="34" charset="0"/>
              </a:rPr>
              <a:t>Erreichte Punktzahl von max. möglichen Punkten (=100%)</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rgbClr val="179C7D"/>
            </a:solidFill>
            <a:ln>
              <a:noFill/>
            </a:ln>
            <a:effectLst/>
          </c:spPr>
          <c:invertIfNegative val="0"/>
          <c:dPt>
            <c:idx val="0"/>
            <c:invertIfNegative val="0"/>
            <c:bubble3D val="0"/>
            <c:spPr>
              <a:solidFill>
                <a:srgbClr val="179C7D"/>
              </a:solidFill>
              <a:ln>
                <a:noFill/>
              </a:ln>
              <a:effectLst/>
            </c:spPr>
            <c:extLst>
              <c:ext xmlns:c16="http://schemas.microsoft.com/office/drawing/2014/chart" uri="{C3380CC4-5D6E-409C-BE32-E72D297353CC}">
                <c16:uniqueId val="{00000001-BF42-4841-BD2C-E6CEEF1D7A83}"/>
              </c:ext>
            </c:extLst>
          </c:dPt>
          <c:dPt>
            <c:idx val="1"/>
            <c:invertIfNegative val="0"/>
            <c:bubble3D val="0"/>
            <c:spPr>
              <a:solidFill>
                <a:srgbClr val="179C7D"/>
              </a:solidFill>
              <a:ln>
                <a:noFill/>
              </a:ln>
              <a:effectLst/>
            </c:spPr>
            <c:extLst>
              <c:ext xmlns:c16="http://schemas.microsoft.com/office/drawing/2014/chart" uri="{C3380CC4-5D6E-409C-BE32-E72D297353CC}">
                <c16:uniqueId val="{00000003-BF42-4841-BD2C-E6CEEF1D7A83}"/>
              </c:ext>
            </c:extLst>
          </c:dPt>
          <c:dPt>
            <c:idx val="2"/>
            <c:invertIfNegative val="0"/>
            <c:bubble3D val="0"/>
            <c:spPr>
              <a:solidFill>
                <a:srgbClr val="179C7D"/>
              </a:solidFill>
              <a:ln>
                <a:noFill/>
              </a:ln>
              <a:effectLst/>
            </c:spPr>
            <c:extLst>
              <c:ext xmlns:c16="http://schemas.microsoft.com/office/drawing/2014/chart" uri="{C3380CC4-5D6E-409C-BE32-E72D297353CC}">
                <c16:uniqueId val="{00000005-BF42-4841-BD2C-E6CEEF1D7A83}"/>
              </c:ext>
            </c:extLst>
          </c:dPt>
          <c:dPt>
            <c:idx val="3"/>
            <c:invertIfNegative val="0"/>
            <c:bubble3D val="0"/>
            <c:spPr>
              <a:solidFill>
                <a:srgbClr val="179C7D"/>
              </a:solidFill>
              <a:ln>
                <a:noFill/>
              </a:ln>
              <a:effectLst/>
            </c:spPr>
            <c:extLst>
              <c:ext xmlns:c16="http://schemas.microsoft.com/office/drawing/2014/chart" uri="{C3380CC4-5D6E-409C-BE32-E72D297353CC}">
                <c16:uniqueId val="{00000007-BF42-4841-BD2C-E6CEEF1D7A83}"/>
              </c:ext>
            </c:extLst>
          </c:dPt>
          <c:dPt>
            <c:idx val="4"/>
            <c:invertIfNegative val="0"/>
            <c:bubble3D val="0"/>
            <c:spPr>
              <a:solidFill>
                <a:srgbClr val="179C7D"/>
              </a:solidFill>
              <a:ln>
                <a:noFill/>
              </a:ln>
              <a:effectLst/>
            </c:spPr>
            <c:extLst>
              <c:ext xmlns:c16="http://schemas.microsoft.com/office/drawing/2014/chart" uri="{C3380CC4-5D6E-409C-BE32-E72D297353CC}">
                <c16:uniqueId val="{00000009-BF42-4841-BD2C-E6CEEF1D7A83}"/>
              </c:ext>
            </c:extLst>
          </c:dPt>
          <c:dPt>
            <c:idx val="5"/>
            <c:invertIfNegative val="0"/>
            <c:bubble3D val="0"/>
            <c:extLst>
              <c:ext xmlns:c16="http://schemas.microsoft.com/office/drawing/2014/chart" uri="{C3380CC4-5D6E-409C-BE32-E72D297353CC}">
                <c16:uniqueId val="{0000000A-BF42-4841-BD2C-E6CEEF1D7A83}"/>
              </c:ext>
            </c:extLst>
          </c:dPt>
          <c:dPt>
            <c:idx val="6"/>
            <c:invertIfNegative val="0"/>
            <c:bubble3D val="0"/>
            <c:spPr>
              <a:solidFill>
                <a:srgbClr val="179C7D"/>
              </a:solidFill>
              <a:ln>
                <a:noFill/>
              </a:ln>
              <a:effectLst/>
            </c:spPr>
            <c:extLst>
              <c:ext xmlns:c16="http://schemas.microsoft.com/office/drawing/2014/chart" uri="{C3380CC4-5D6E-409C-BE32-E72D297353CC}">
                <c16:uniqueId val="{0000000C-BF42-4841-BD2C-E6CEEF1D7A83}"/>
              </c:ext>
            </c:extLst>
          </c:dPt>
          <c:dLbls>
            <c:numFmt formatCode="0%" sourceLinked="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[1]Auswertung!$F$3:$F$9</c:f>
              <c:strCache>
                <c:ptCount val="7"/>
                <c:pt idx="0">
                  <c:v>Prozesse</c:v>
                </c:pt>
                <c:pt idx="1">
                  <c:v>Bauteil</c:v>
                </c:pt>
                <c:pt idx="2">
                  <c:v>Layout</c:v>
                </c:pt>
                <c:pt idx="3">
                  <c:v>Endeffektor</c:v>
                </c:pt>
                <c:pt idx="4">
                  <c:v>Roboter</c:v>
                </c:pt>
                <c:pt idx="5">
                  <c:v>Mitarbeiter</c:v>
                </c:pt>
                <c:pt idx="6">
                  <c:v>Sicherheit</c:v>
                </c:pt>
              </c:strCache>
            </c:strRef>
          </c:cat>
          <c:val>
            <c:numRef>
              <c:f>[1]Auswertung!$G$3:$G$9</c:f>
              <c:numCache>
                <c:formatCode>General</c:formatCode>
                <c:ptCount val="7"/>
                <c:pt idx="0">
                  <c:v>0.88888888888888884</c:v>
                </c:pt>
                <c:pt idx="1">
                  <c:v>0.93846153846153846</c:v>
                </c:pt>
                <c:pt idx="2">
                  <c:v>0.81666666666666665</c:v>
                </c:pt>
                <c:pt idx="3">
                  <c:v>0.68571428571428572</c:v>
                </c:pt>
                <c:pt idx="4">
                  <c:v>0.81379310344827582</c:v>
                </c:pt>
                <c:pt idx="5">
                  <c:v>0.74399999999999999</c:v>
                </c:pt>
                <c:pt idx="6">
                  <c:v>0.8</c:v>
                </c:pt>
              </c:numCache>
            </c:numRef>
          </c:val>
          <c:extLst>
            <c:ext xmlns:c16="http://schemas.microsoft.com/office/drawing/2014/chart" uri="{C3380CC4-5D6E-409C-BE32-E72D297353CC}">
              <c16:uniqueId val="{0000000D-BF42-4841-BD2C-E6CEEF1D7A83}"/>
            </c:ext>
          </c:extLst>
        </c:ser>
        <c:dLbls>
          <c:dLblPos val="outEnd"/>
          <c:showLegendKey val="0"/>
          <c:showVal val="1"/>
          <c:showCatName val="0"/>
          <c:showSerName val="0"/>
          <c:showPercent val="0"/>
          <c:showBubbleSize val="0"/>
        </c:dLbls>
        <c:gapWidth val="444"/>
        <c:overlap val="-90"/>
        <c:axId val="844819560"/>
        <c:axId val="1"/>
      </c:barChart>
      <c:catAx>
        <c:axId val="844819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de-DE"/>
          </a:p>
        </c:txPr>
        <c:crossAx val="1"/>
        <c:crosses val="autoZero"/>
        <c:auto val="1"/>
        <c:lblAlgn val="ctr"/>
        <c:lblOffset val="100"/>
        <c:noMultiLvlLbl val="0"/>
      </c:catAx>
      <c:valAx>
        <c:axId val="1"/>
        <c:scaling>
          <c:orientation val="minMax"/>
          <c:max val="1"/>
        </c:scaling>
        <c:delete val="1"/>
        <c:axPos val="l"/>
        <c:numFmt formatCode="General" sourceLinked="1"/>
        <c:majorTickMark val="none"/>
        <c:minorTickMark val="none"/>
        <c:tickLblPos val="nextTo"/>
        <c:crossAx val="8448195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de-DE"/>
    </a:p>
  </c:txPr>
  <c:printSettings>
    <c:headerFooter>
      <c:oddHeader>&amp;RFraunhofer IGCV, VDMA Bayern
&amp;"Arial,Fett"Leitaden für den Einsatz von ortsflexiblen kollaborativen Robotern</c:oddHeader>
      <c:oddFooter>&amp;LGedruckt am &amp;D
Seite &amp;S von &amp;A
&amp;RGedruckt am &amp;D
Seite &amp;S von &amp;A
</c:oddFooter>
    </c:headerFooter>
    <c:pageMargins b="0.78740157480314965" l="0.70866141732283472" r="0.70866141732283472" t="0.78740157480314965" header="0.31496062992125984" footer="0.31496062992125984"/>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334000" cy="5221494"/>
    <xdr:sp macro="" textlink="">
      <xdr:nvSpPr>
        <xdr:cNvPr id="15" name="Textfeld 14">
          <a:extLst>
            <a:ext uri="{FF2B5EF4-FFF2-40B4-BE49-F238E27FC236}">
              <a16:creationId xmlns:a16="http://schemas.microsoft.com/office/drawing/2014/main" id="{00000000-0008-0000-0000-00000F000000}"/>
            </a:ext>
          </a:extLst>
        </xdr:cNvPr>
        <xdr:cNvSpPr txBox="1"/>
      </xdr:nvSpPr>
      <xdr:spPr>
        <a:xfrm>
          <a:off x="0" y="0"/>
          <a:ext cx="5334000" cy="5221494"/>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50" u="sng">
              <a:latin typeface="Arial" panose="020B0604020202020204" pitchFamily="34" charset="0"/>
              <a:cs typeface="Arial" panose="020B0604020202020204" pitchFamily="34" charset="0"/>
            </a:rPr>
            <a:t>Beschreibung</a:t>
          </a:r>
          <a:endParaRPr lang="de-DE" sz="1050" u="sng" baseline="0">
            <a:latin typeface="Arial" panose="020B0604020202020204" pitchFamily="34" charset="0"/>
            <a:cs typeface="Arial" panose="020B0604020202020204" pitchFamily="34" charset="0"/>
          </a:endParaRPr>
        </a:p>
        <a:p>
          <a:endParaRPr lang="de-DE" sz="1050" baseline="0">
            <a:latin typeface="Arial" panose="020B0604020202020204" pitchFamily="34" charset="0"/>
            <a:cs typeface="Arial" panose="020B0604020202020204" pitchFamily="34" charset="0"/>
          </a:endParaRPr>
        </a:p>
        <a:p>
          <a:pPr algn="l"/>
          <a:r>
            <a:rPr lang="de-DE" sz="1050">
              <a:latin typeface="Arial" panose="020B0604020202020204" pitchFamily="34" charset="0"/>
              <a:cs typeface="Arial" panose="020B0604020202020204" pitchFamily="34" charset="0"/>
            </a:rPr>
            <a:t>Die Datei enthält themenzentrierte Arbeitsblätter, welche mit individuellen Angaben</a:t>
          </a:r>
          <a:r>
            <a:rPr lang="de-DE" sz="1050" baseline="0">
              <a:latin typeface="Arial" panose="020B0604020202020204" pitchFamily="34" charset="0"/>
              <a:cs typeface="Arial" panose="020B0604020202020204" pitchFamily="34" charset="0"/>
            </a:rPr>
            <a:t> befüllt werden kann. Die hier dargestellten Angaben und Bemerkungen sollen eine spätere Prüfung z.B. für Dritte vereinfachen.</a:t>
          </a:r>
        </a:p>
        <a:p>
          <a:endParaRPr lang="de-DE" sz="1050">
            <a:latin typeface="Arial" panose="020B0604020202020204" pitchFamily="34" charset="0"/>
            <a:cs typeface="Arial" panose="020B0604020202020204" pitchFamily="34" charset="0"/>
          </a:endParaRPr>
        </a:p>
        <a:p>
          <a:r>
            <a:rPr lang="de-DE" sz="1050">
              <a:latin typeface="Arial" panose="020B0604020202020204" pitchFamily="34" charset="0"/>
              <a:cs typeface="Arial" panose="020B0604020202020204" pitchFamily="34" charset="0"/>
            </a:rPr>
            <a:t>Unter Prozesse (hier: grün)</a:t>
          </a:r>
          <a:r>
            <a:rPr lang="de-DE" sz="1050" baseline="0">
              <a:latin typeface="Arial" panose="020B0604020202020204" pitchFamily="34" charset="0"/>
              <a:cs typeface="Arial" panose="020B0604020202020204" pitchFamily="34" charset="0"/>
            </a:rPr>
            <a:t> </a:t>
          </a:r>
          <a:r>
            <a:rPr lang="de-DE" sz="1050">
              <a:latin typeface="Arial" panose="020B0604020202020204" pitchFamily="34" charset="0"/>
              <a:cs typeface="Arial" panose="020B0604020202020204" pitchFamily="34" charset="0"/>
            </a:rPr>
            <a:t>können bis zu 20 themenrelevante Fragen hinterlegt werden. Diese werden</a:t>
          </a:r>
          <a:r>
            <a:rPr lang="de-DE" sz="1050" baseline="0">
              <a:latin typeface="Arial" panose="020B0604020202020204" pitchFamily="34" charset="0"/>
              <a:cs typeface="Arial" panose="020B0604020202020204" pitchFamily="34" charset="0"/>
            </a:rPr>
            <a:t> mit einer Wichtung bewertet.  </a:t>
          </a:r>
        </a:p>
        <a:p>
          <a:endParaRPr lang="de-DE" sz="1050" baseline="0">
            <a:latin typeface="Arial" panose="020B0604020202020204" pitchFamily="34" charset="0"/>
            <a:cs typeface="Arial" panose="020B0604020202020204" pitchFamily="34" charset="0"/>
          </a:endParaRPr>
        </a:p>
        <a:p>
          <a:r>
            <a:rPr lang="de-DE" sz="1050" baseline="0">
              <a:latin typeface="Arial" panose="020B0604020202020204" pitchFamily="34" charset="0"/>
              <a:cs typeface="Arial" panose="020B0604020202020204" pitchFamily="34" charset="0"/>
            </a:rPr>
            <a:t>Jede Wichtung ist mit einer Farbformatierung vordefiniert. Wird in einer Zeile nur eine Wichtung ohne Wahl eingetragen, oder liegen mehr Wichtungen als Werte vor, färbt sich die Wichtung rot. So wird kenntlich, dass Angaben fehlen.</a:t>
          </a:r>
        </a:p>
        <a:p>
          <a:endParaRPr lang="de-DE" sz="1050" baseline="0">
            <a:latin typeface="Arial" panose="020B0604020202020204" pitchFamily="34" charset="0"/>
            <a:cs typeface="Arial" panose="020B0604020202020204" pitchFamily="34" charset="0"/>
          </a:endParaRPr>
        </a:p>
        <a:p>
          <a:r>
            <a:rPr lang="de-DE" sz="1050" baseline="0">
              <a:latin typeface="Arial" panose="020B0604020202020204" pitchFamily="34" charset="0"/>
              <a:cs typeface="Arial" panose="020B0604020202020204" pitchFamily="34" charset="0"/>
            </a:rPr>
            <a:t>Weiter sind negative wie positive Merkmale zu beschreiben und ggf. unter</a:t>
          </a:r>
        </a:p>
        <a:p>
          <a:r>
            <a:rPr lang="de-DE" sz="1050" baseline="0">
              <a:latin typeface="Arial" panose="020B0604020202020204" pitchFamily="34" charset="0"/>
              <a:cs typeface="Arial" panose="020B0604020202020204" pitchFamily="34" charset="0"/>
            </a:rPr>
            <a:t>Erläuterungen näher auszuführen.</a:t>
          </a:r>
        </a:p>
        <a:p>
          <a:endParaRPr lang="de-DE" sz="1050" baseline="0"/>
        </a:p>
        <a:p>
          <a:r>
            <a:rPr lang="de-DE" sz="1050" baseline="0">
              <a:latin typeface="Arial" panose="020B0604020202020204" pitchFamily="34" charset="0"/>
              <a:cs typeface="Arial" panose="020B0604020202020204" pitchFamily="34" charset="0"/>
            </a:rPr>
            <a:t>Mit dem Eintrag in der Spalte Wahl wird das Kriterium bewertet und es bildet sich ein Wert (Produkt aus Wichtung und Wahl).</a:t>
          </a:r>
        </a:p>
        <a:p>
          <a:endParaRPr lang="de-DE" sz="1050" baseline="0"/>
        </a:p>
        <a:p>
          <a:r>
            <a:rPr lang="de-DE" sz="1050" baseline="0">
              <a:latin typeface="Arial" panose="020B0604020202020204" pitchFamily="34" charset="0"/>
              <a:cs typeface="Arial" panose="020B0604020202020204" pitchFamily="34" charset="0"/>
            </a:rPr>
            <a:t>Die Summe der Wichtungen bildet mit fünf multipliziert den max. erreichbaren Punktewert und damit die 100% Marke für die Auswertung. In Relation wird die Summe aller Werte in der Auswertung als Balken dargestellt.</a:t>
          </a:r>
        </a:p>
        <a:p>
          <a:endParaRPr lang="de-DE" sz="1050" baseline="0">
            <a:latin typeface="Arial" panose="020B0604020202020204" pitchFamily="34" charset="0"/>
            <a:cs typeface="Arial" panose="020B0604020202020204" pitchFamily="34" charset="0"/>
          </a:endParaRPr>
        </a:p>
        <a:p>
          <a:r>
            <a:rPr lang="de-DE" sz="1050" baseline="0">
              <a:latin typeface="Arial" panose="020B0604020202020204" pitchFamily="34" charset="0"/>
              <a:cs typeface="Arial" panose="020B0604020202020204" pitchFamily="34" charset="0"/>
            </a:rPr>
            <a:t>Die Auswertung stellt einen Erreichungsgrad zur max. Punktzahl dar. Damit soll ein einfacher Überblick über die Vielzahl der Themengebiete und den darin erreichten Punkte für eine weitere Bewertung gegeben werden. </a:t>
          </a:r>
        </a:p>
        <a:p>
          <a:endParaRPr lang="de-DE" sz="1050" baseline="0">
            <a:latin typeface="Arial" panose="020B0604020202020204" pitchFamily="34" charset="0"/>
            <a:cs typeface="Arial" panose="020B0604020202020204" pitchFamily="34" charset="0"/>
          </a:endParaRPr>
        </a:p>
        <a:p>
          <a:r>
            <a:rPr lang="de-DE" sz="1050" baseline="0">
              <a:latin typeface="Arial" panose="020B0604020202020204" pitchFamily="34" charset="0"/>
              <a:cs typeface="Arial" panose="020B0604020202020204" pitchFamily="34" charset="0"/>
            </a:rPr>
            <a:t>Eine hohe Punktzahl (Summe Wert) garantiert nicht eine Realisierbarkeit, wenn kritische Prozess- oder Sicherheitsaspekte nicht positiv eingeschätzt werden.</a:t>
          </a:r>
        </a:p>
        <a:p>
          <a:endParaRPr lang="de-DE" sz="1050" baseline="0">
            <a:latin typeface="Arial" panose="020B0604020202020204" pitchFamily="34" charset="0"/>
            <a:cs typeface="Arial" panose="020B0604020202020204" pitchFamily="34" charset="0"/>
          </a:endParaRPr>
        </a:p>
        <a:p>
          <a:r>
            <a:rPr lang="de-DE" sz="1050" baseline="0">
              <a:solidFill>
                <a:srgbClr val="C00000"/>
              </a:solidFill>
              <a:latin typeface="Arial" panose="020B0604020202020204" pitchFamily="34" charset="0"/>
              <a:cs typeface="Arial" panose="020B0604020202020204" pitchFamily="34" charset="0"/>
            </a:rPr>
            <a:t>In jedem Fall erhebt diese Datei keinen Anspruch auf Vollständigkeit und Richtigkeit, sie soll dem Anwender lediglich einen Anhalt für die erreichten Punkte in einem Themengebiet vermitteln.</a:t>
          </a:r>
        </a:p>
      </xdr:txBody>
    </xdr:sp>
    <xdr:clientData/>
  </xdr:oneCellAnchor>
  <xdr:twoCellAnchor editAs="oneCell">
    <xdr:from>
      <xdr:col>7</xdr:col>
      <xdr:colOff>203200</xdr:colOff>
      <xdr:row>1</xdr:row>
      <xdr:rowOff>0</xdr:rowOff>
    </xdr:from>
    <xdr:to>
      <xdr:col>19</xdr:col>
      <xdr:colOff>685800</xdr:colOff>
      <xdr:row>32</xdr:row>
      <xdr:rowOff>157087</xdr:rowOff>
    </xdr:to>
    <xdr:pic>
      <xdr:nvPicPr>
        <xdr:cNvPr id="17" name="Grafik 16">
          <a:extLst>
            <a:ext uri="{FF2B5EF4-FFF2-40B4-BE49-F238E27FC236}">
              <a16:creationId xmlns:a16="http://schemas.microsoft.com/office/drawing/2014/main" id="{BFD3BF14-F939-4687-95A5-E6C44E54B67A}"/>
            </a:ext>
          </a:extLst>
        </xdr:cNvPr>
        <xdr:cNvPicPr>
          <a:picLocks noChangeAspect="1"/>
        </xdr:cNvPicPr>
      </xdr:nvPicPr>
      <xdr:blipFill rotWithShape="1">
        <a:blip xmlns:r="http://schemas.openxmlformats.org/officeDocument/2006/relationships" r:embed="rId1"/>
        <a:srcRect l="1569" t="37468" r="39749" b="4316"/>
        <a:stretch/>
      </xdr:blipFill>
      <xdr:spPr>
        <a:xfrm>
          <a:off x="5537200" y="0"/>
          <a:ext cx="9626600" cy="5275187"/>
        </a:xfrm>
        <a:prstGeom prst="rect">
          <a:avLst/>
        </a:prstGeom>
      </xdr:spPr>
    </xdr:pic>
    <xdr:clientData/>
  </xdr:twoCellAnchor>
  <xdr:twoCellAnchor>
    <xdr:from>
      <xdr:col>7</xdr:col>
      <xdr:colOff>521752</xdr:colOff>
      <xdr:row>2</xdr:row>
      <xdr:rowOff>103941</xdr:rowOff>
    </xdr:from>
    <xdr:to>
      <xdr:col>10</xdr:col>
      <xdr:colOff>203200</xdr:colOff>
      <xdr:row>5</xdr:row>
      <xdr:rowOff>101600</xdr:rowOff>
    </xdr:to>
    <xdr:sp macro="" textlink="">
      <xdr:nvSpPr>
        <xdr:cNvPr id="3" name="Legende mit Linie 1 2">
          <a:extLst>
            <a:ext uri="{FF2B5EF4-FFF2-40B4-BE49-F238E27FC236}">
              <a16:creationId xmlns:a16="http://schemas.microsoft.com/office/drawing/2014/main" id="{00000000-0008-0000-0000-000003000000}"/>
            </a:ext>
          </a:extLst>
        </xdr:cNvPr>
        <xdr:cNvSpPr/>
      </xdr:nvSpPr>
      <xdr:spPr>
        <a:xfrm>
          <a:off x="5855752" y="269041"/>
          <a:ext cx="1967448" cy="492959"/>
        </a:xfrm>
        <a:prstGeom prst="borderCallout1">
          <a:avLst>
            <a:gd name="adj1" fmla="val 98615"/>
            <a:gd name="adj2" fmla="val 100112"/>
            <a:gd name="adj3" fmla="val 156297"/>
            <a:gd name="adj4" fmla="val 99806"/>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00">
              <a:solidFill>
                <a:sysClr val="windowText" lastClr="000000"/>
              </a:solidFill>
              <a:latin typeface="Arial" panose="020B0604020202020204" pitchFamily="34" charset="0"/>
              <a:cs typeface="Arial" panose="020B0604020202020204" pitchFamily="34" charset="0"/>
            </a:rPr>
            <a:t>Zu prüfende Kriterien z.Zt. des MRK-Projektes.</a:t>
          </a:r>
        </a:p>
      </xdr:txBody>
    </xdr:sp>
    <xdr:clientData/>
  </xdr:twoCellAnchor>
  <xdr:twoCellAnchor>
    <xdr:from>
      <xdr:col>7</xdr:col>
      <xdr:colOff>688982</xdr:colOff>
      <xdr:row>11</xdr:row>
      <xdr:rowOff>285</xdr:rowOff>
    </xdr:from>
    <xdr:to>
      <xdr:col>10</xdr:col>
      <xdr:colOff>507999</xdr:colOff>
      <xdr:row>14</xdr:row>
      <xdr:rowOff>127001</xdr:rowOff>
    </xdr:to>
    <xdr:sp macro="" textlink="">
      <xdr:nvSpPr>
        <xdr:cNvPr id="4" name="Legende mit Linie 1 3">
          <a:extLst>
            <a:ext uri="{FF2B5EF4-FFF2-40B4-BE49-F238E27FC236}">
              <a16:creationId xmlns:a16="http://schemas.microsoft.com/office/drawing/2014/main" id="{00000000-0008-0000-0000-000004000000}"/>
            </a:ext>
          </a:extLst>
        </xdr:cNvPr>
        <xdr:cNvSpPr/>
      </xdr:nvSpPr>
      <xdr:spPr>
        <a:xfrm>
          <a:off x="6022982" y="2806985"/>
          <a:ext cx="2105017" cy="622016"/>
        </a:xfrm>
        <a:prstGeom prst="borderCallout1">
          <a:avLst>
            <a:gd name="adj1" fmla="val 4457"/>
            <a:gd name="adj2" fmla="val 100014"/>
            <a:gd name="adj3" fmla="val -88708"/>
            <a:gd name="adj4" fmla="val 118178"/>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lang="de-DE" sz="1000">
              <a:solidFill>
                <a:sysClr val="windowText" lastClr="000000"/>
              </a:solidFill>
              <a:latin typeface="Arial" panose="020B0604020202020204" pitchFamily="34" charset="0"/>
              <a:cs typeface="Arial" panose="020B0604020202020204" pitchFamily="34" charset="0"/>
            </a:rPr>
            <a:t>Bewertung einzelner Einflussgrößen (kann individuell angepasst werden)</a:t>
          </a:r>
          <a:r>
            <a:rPr lang="de-DE" sz="1000" baseline="0">
              <a:solidFill>
                <a:sysClr val="windowText" lastClr="000000"/>
              </a:solidFill>
              <a:latin typeface="Arial" panose="020B0604020202020204" pitchFamily="34" charset="0"/>
              <a:cs typeface="Arial" panose="020B0604020202020204" pitchFamily="34" charset="0"/>
            </a:rPr>
            <a:t>.</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12</xdr:col>
      <xdr:colOff>5870</xdr:colOff>
      <xdr:row>1</xdr:row>
      <xdr:rowOff>12700</xdr:rowOff>
    </xdr:from>
    <xdr:to>
      <xdr:col>15</xdr:col>
      <xdr:colOff>251082</xdr:colOff>
      <xdr:row>5</xdr:row>
      <xdr:rowOff>45243</xdr:rowOff>
    </xdr:to>
    <xdr:sp macro="" textlink="">
      <xdr:nvSpPr>
        <xdr:cNvPr id="7" name="Legende mit Linie 1 6">
          <a:extLst>
            <a:ext uri="{FF2B5EF4-FFF2-40B4-BE49-F238E27FC236}">
              <a16:creationId xmlns:a16="http://schemas.microsoft.com/office/drawing/2014/main" id="{00000000-0008-0000-0000-000007000000}"/>
            </a:ext>
          </a:extLst>
        </xdr:cNvPr>
        <xdr:cNvSpPr/>
      </xdr:nvSpPr>
      <xdr:spPr>
        <a:xfrm>
          <a:off x="9149870" y="12700"/>
          <a:ext cx="2531212" cy="692943"/>
        </a:xfrm>
        <a:prstGeom prst="borderCallout1">
          <a:avLst>
            <a:gd name="adj1" fmla="val 101224"/>
            <a:gd name="adj2" fmla="val 39332"/>
            <a:gd name="adj3" fmla="val 149706"/>
            <a:gd name="adj4" fmla="val 35024"/>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lang="de-DE" sz="1000">
              <a:solidFill>
                <a:sysClr val="windowText" lastClr="000000"/>
              </a:solidFill>
              <a:latin typeface="Arial" panose="020B0604020202020204" pitchFamily="34" charset="0"/>
              <a:cs typeface="Arial" panose="020B0604020202020204" pitchFamily="34" charset="0"/>
            </a:rPr>
            <a:t>Bewertung (1-5), wobei 1 die negativste</a:t>
          </a:r>
          <a:r>
            <a:rPr lang="de-DE" sz="1000" baseline="0">
              <a:solidFill>
                <a:sysClr val="windowText" lastClr="000000"/>
              </a:solidFill>
              <a:latin typeface="Arial" panose="020B0604020202020204" pitchFamily="34" charset="0"/>
              <a:cs typeface="Arial" panose="020B0604020202020204" pitchFamily="34" charset="0"/>
            </a:rPr>
            <a:t> und 5 die positivste Bewertung darstellt, Eingaben oh. Wichtung werden nicht berücksichtigt.</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681787</xdr:colOff>
      <xdr:row>18</xdr:row>
      <xdr:rowOff>126646</xdr:rowOff>
    </xdr:from>
    <xdr:to>
      <xdr:col>15</xdr:col>
      <xdr:colOff>12700</xdr:colOff>
      <xdr:row>25</xdr:row>
      <xdr:rowOff>88900</xdr:rowOff>
    </xdr:to>
    <xdr:sp macro="" textlink="">
      <xdr:nvSpPr>
        <xdr:cNvPr id="2" name="Legende mit Linie 1 1">
          <a:extLst>
            <a:ext uri="{FF2B5EF4-FFF2-40B4-BE49-F238E27FC236}">
              <a16:creationId xmlns:a16="http://schemas.microsoft.com/office/drawing/2014/main" id="{00000000-0008-0000-0000-000002000000}"/>
            </a:ext>
          </a:extLst>
        </xdr:cNvPr>
        <xdr:cNvSpPr/>
      </xdr:nvSpPr>
      <xdr:spPr>
        <a:xfrm>
          <a:off x="9063787" y="2933346"/>
          <a:ext cx="2378913" cy="1117954"/>
        </a:xfrm>
        <a:prstGeom prst="borderCallout1">
          <a:avLst>
            <a:gd name="adj1" fmla="val -3970"/>
            <a:gd name="adj2" fmla="val 31172"/>
            <a:gd name="adj3" fmla="val -22684"/>
            <a:gd name="adj4" fmla="val 21459"/>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lang="de-DE" sz="1000">
              <a:solidFill>
                <a:sysClr val="windowText" lastClr="000000"/>
              </a:solidFill>
              <a:latin typeface="Arial" panose="020B0604020202020204" pitchFamily="34" charset="0"/>
              <a:cs typeface="Arial" panose="020B0604020202020204" pitchFamily="34" charset="0"/>
            </a:rPr>
            <a:t>Beschreibung positiver und negativer Merkmale.</a:t>
          </a:r>
          <a:r>
            <a:rPr lang="de-DE" sz="1000" baseline="0">
              <a:solidFill>
                <a:sysClr val="windowText" lastClr="000000"/>
              </a:solidFill>
              <a:latin typeface="Arial" panose="020B0604020202020204" pitchFamily="34" charset="0"/>
              <a:cs typeface="Arial" panose="020B0604020202020204" pitchFamily="34" charset="0"/>
            </a:rPr>
            <a:t> Die Bewertung erfolgt durch Zahlen, wobei 1 die schlechteste Bewertung und 5 die höchste Bewertung darstellt.</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15</xdr:col>
      <xdr:colOff>629421</xdr:colOff>
      <xdr:row>9</xdr:row>
      <xdr:rowOff>151229</xdr:rowOff>
    </xdr:from>
    <xdr:to>
      <xdr:col>18</xdr:col>
      <xdr:colOff>342900</xdr:colOff>
      <xdr:row>12</xdr:row>
      <xdr:rowOff>76201</xdr:rowOff>
    </xdr:to>
    <xdr:sp macro="" textlink="">
      <xdr:nvSpPr>
        <xdr:cNvPr id="10" name="Legende mit Linie 1 9">
          <a:extLst>
            <a:ext uri="{FF2B5EF4-FFF2-40B4-BE49-F238E27FC236}">
              <a16:creationId xmlns:a16="http://schemas.microsoft.com/office/drawing/2014/main" id="{00000000-0008-0000-0000-00000A000000}"/>
            </a:ext>
          </a:extLst>
        </xdr:cNvPr>
        <xdr:cNvSpPr/>
      </xdr:nvSpPr>
      <xdr:spPr>
        <a:xfrm>
          <a:off x="12059421" y="2627729"/>
          <a:ext cx="1999479" cy="420272"/>
        </a:xfrm>
        <a:prstGeom prst="borderCallout1">
          <a:avLst>
            <a:gd name="adj1" fmla="val 60686"/>
            <a:gd name="adj2" fmla="val -6205"/>
            <a:gd name="adj3" fmla="val -36054"/>
            <a:gd name="adj4" fmla="val -35721"/>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lang="de-DE" sz="1000">
              <a:solidFill>
                <a:sysClr val="windowText" lastClr="000000"/>
              </a:solidFill>
              <a:latin typeface="Arial" panose="020B0604020202020204" pitchFamily="34" charset="0"/>
              <a:cs typeface="Arial" panose="020B0604020202020204" pitchFamily="34" charset="0"/>
            </a:rPr>
            <a:t>Produkt aus </a:t>
          </a:r>
        </a:p>
        <a:p>
          <a:pPr algn="l"/>
          <a:r>
            <a:rPr lang="de-DE" sz="1000">
              <a:solidFill>
                <a:sysClr val="windowText" lastClr="000000"/>
              </a:solidFill>
              <a:latin typeface="Arial" panose="020B0604020202020204" pitchFamily="34" charset="0"/>
              <a:cs typeface="Arial" panose="020B0604020202020204" pitchFamily="34" charset="0"/>
            </a:rPr>
            <a:t>Wichtung und</a:t>
          </a:r>
          <a:r>
            <a:rPr lang="de-DE" sz="1000" baseline="0">
              <a:solidFill>
                <a:sysClr val="windowText" lastClr="000000"/>
              </a:solidFill>
              <a:latin typeface="Arial" panose="020B0604020202020204" pitchFamily="34" charset="0"/>
              <a:cs typeface="Arial" panose="020B0604020202020204" pitchFamily="34" charset="0"/>
            </a:rPr>
            <a:t> Wahl.</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16</xdr:col>
      <xdr:colOff>238648</xdr:colOff>
      <xdr:row>1</xdr:row>
      <xdr:rowOff>152400</xdr:rowOff>
    </xdr:from>
    <xdr:to>
      <xdr:col>19</xdr:col>
      <xdr:colOff>495300</xdr:colOff>
      <xdr:row>5</xdr:row>
      <xdr:rowOff>12700</xdr:rowOff>
    </xdr:to>
    <xdr:sp macro="" textlink="">
      <xdr:nvSpPr>
        <xdr:cNvPr id="11" name="Legende mit Linie 1 10">
          <a:extLst>
            <a:ext uri="{FF2B5EF4-FFF2-40B4-BE49-F238E27FC236}">
              <a16:creationId xmlns:a16="http://schemas.microsoft.com/office/drawing/2014/main" id="{00000000-0008-0000-0000-00000B000000}"/>
            </a:ext>
          </a:extLst>
        </xdr:cNvPr>
        <xdr:cNvSpPr/>
      </xdr:nvSpPr>
      <xdr:spPr>
        <a:xfrm>
          <a:off x="12430648" y="152400"/>
          <a:ext cx="2542652" cy="509411"/>
        </a:xfrm>
        <a:prstGeom prst="borderCallout1">
          <a:avLst>
            <a:gd name="adj1" fmla="val 96738"/>
            <a:gd name="adj2" fmla="val 47"/>
            <a:gd name="adj3" fmla="val 150642"/>
            <a:gd name="adj4" fmla="val 177"/>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lang="de-DE" sz="1000">
              <a:solidFill>
                <a:sysClr val="windowText" lastClr="000000"/>
              </a:solidFill>
              <a:latin typeface="Arial" panose="020B0604020202020204" pitchFamily="34" charset="0"/>
              <a:cs typeface="Arial" panose="020B0604020202020204" pitchFamily="34" charset="0"/>
            </a:rPr>
            <a:t>Erläuterungen zu</a:t>
          </a:r>
          <a:r>
            <a:rPr lang="de-DE" sz="1000" baseline="0">
              <a:solidFill>
                <a:sysClr val="windowText" lastClr="000000"/>
              </a:solidFill>
              <a:latin typeface="Arial" panose="020B0604020202020204" pitchFamily="34" charset="0"/>
              <a:cs typeface="Arial" panose="020B0604020202020204" pitchFamily="34" charset="0"/>
            </a:rPr>
            <a:t> den Kriterien, um die Wahl für Dritte verständlich/ rückvollziehbar zu gestalten.</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7</xdr:col>
      <xdr:colOff>736600</xdr:colOff>
      <xdr:row>25</xdr:row>
      <xdr:rowOff>87265</xdr:rowOff>
    </xdr:from>
    <xdr:to>
      <xdr:col>10</xdr:col>
      <xdr:colOff>491834</xdr:colOff>
      <xdr:row>27</xdr:row>
      <xdr:rowOff>76200</xdr:rowOff>
    </xdr:to>
    <xdr:sp macro="" textlink="">
      <xdr:nvSpPr>
        <xdr:cNvPr id="14" name="Legende mit Linie 1 13">
          <a:extLst>
            <a:ext uri="{FF2B5EF4-FFF2-40B4-BE49-F238E27FC236}">
              <a16:creationId xmlns:a16="http://schemas.microsoft.com/office/drawing/2014/main" id="{00000000-0008-0000-0000-00000E000000}"/>
            </a:ext>
          </a:extLst>
        </xdr:cNvPr>
        <xdr:cNvSpPr/>
      </xdr:nvSpPr>
      <xdr:spPr>
        <a:xfrm>
          <a:off x="6070600" y="4049665"/>
          <a:ext cx="2041234" cy="319135"/>
        </a:xfrm>
        <a:prstGeom prst="borderCallout1">
          <a:avLst>
            <a:gd name="adj1" fmla="val 44370"/>
            <a:gd name="adj2" fmla="val 104595"/>
            <a:gd name="adj3" fmla="val 119111"/>
            <a:gd name="adj4" fmla="val 118701"/>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lang="de-DE" sz="1000" baseline="0">
              <a:solidFill>
                <a:sysClr val="windowText" lastClr="000000"/>
              </a:solidFill>
              <a:latin typeface="Arial" panose="020B0604020202020204" pitchFamily="34" charset="0"/>
              <a:cs typeface="Arial" panose="020B0604020202020204" pitchFamily="34" charset="0"/>
            </a:rPr>
            <a:t>Summe der Wichtungen</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13</xdr:col>
      <xdr:colOff>127000</xdr:colOff>
      <xdr:row>17</xdr:row>
      <xdr:rowOff>12700</xdr:rowOff>
    </xdr:from>
    <xdr:to>
      <xdr:col>13</xdr:col>
      <xdr:colOff>368300</xdr:colOff>
      <xdr:row>18</xdr:row>
      <xdr:rowOff>114300</xdr:rowOff>
    </xdr:to>
    <xdr:cxnSp macro="">
      <xdr:nvCxnSpPr>
        <xdr:cNvPr id="20" name="Gerader Verbinder 19">
          <a:extLst>
            <a:ext uri="{FF2B5EF4-FFF2-40B4-BE49-F238E27FC236}">
              <a16:creationId xmlns:a16="http://schemas.microsoft.com/office/drawing/2014/main" id="{0BCCB9C3-8D9B-4E43-B517-8BF64FC307A2}"/>
            </a:ext>
          </a:extLst>
        </xdr:cNvPr>
        <xdr:cNvCxnSpPr/>
      </xdr:nvCxnSpPr>
      <xdr:spPr>
        <a:xfrm flipV="1">
          <a:off x="10033000" y="2654300"/>
          <a:ext cx="24130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317500</xdr:colOff>
      <xdr:row>25</xdr:row>
      <xdr:rowOff>125365</xdr:rowOff>
    </xdr:from>
    <xdr:to>
      <xdr:col>18</xdr:col>
      <xdr:colOff>72734</xdr:colOff>
      <xdr:row>27</xdr:row>
      <xdr:rowOff>114300</xdr:rowOff>
    </xdr:to>
    <xdr:sp macro="" textlink="">
      <xdr:nvSpPr>
        <xdr:cNvPr id="29" name="Legende mit Linie 1 13">
          <a:extLst>
            <a:ext uri="{FF2B5EF4-FFF2-40B4-BE49-F238E27FC236}">
              <a16:creationId xmlns:a16="http://schemas.microsoft.com/office/drawing/2014/main" id="{FC5B646F-BBCE-42F2-88D5-F2CE3CA199D1}"/>
            </a:ext>
          </a:extLst>
        </xdr:cNvPr>
        <xdr:cNvSpPr/>
      </xdr:nvSpPr>
      <xdr:spPr>
        <a:xfrm>
          <a:off x="11747500" y="4087765"/>
          <a:ext cx="2041234" cy="319135"/>
        </a:xfrm>
        <a:prstGeom prst="borderCallout1">
          <a:avLst>
            <a:gd name="adj1" fmla="val 24472"/>
            <a:gd name="adj2" fmla="val -1797"/>
            <a:gd name="adj3" fmla="val 99213"/>
            <a:gd name="adj4" fmla="val -17555"/>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lang="de-DE" sz="1000" baseline="0">
              <a:solidFill>
                <a:sysClr val="windowText" lastClr="000000"/>
              </a:solidFill>
              <a:latin typeface="Arial" panose="020B0604020202020204" pitchFamily="34" charset="0"/>
              <a:cs typeface="Arial" panose="020B0604020202020204" pitchFamily="34" charset="0"/>
            </a:rPr>
            <a:t>Summe der Werte</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45720</xdr:rowOff>
    </xdr:from>
    <xdr:to>
      <xdr:col>2</xdr:col>
      <xdr:colOff>630192</xdr:colOff>
      <xdr:row>0</xdr:row>
      <xdr:rowOff>1356522</xdr:rowOff>
    </xdr:to>
    <xdr:pic>
      <xdr:nvPicPr>
        <xdr:cNvPr id="13" name="Grafik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720"/>
          <a:ext cx="2123712" cy="1310802"/>
        </a:xfrm>
        <a:prstGeom prst="rect">
          <a:avLst/>
        </a:prstGeom>
      </xdr:spPr>
    </xdr:pic>
    <xdr:clientData/>
  </xdr:twoCellAnchor>
  <xdr:twoCellAnchor>
    <xdr:from>
      <xdr:col>3</xdr:col>
      <xdr:colOff>548640</xdr:colOff>
      <xdr:row>0</xdr:row>
      <xdr:rowOff>246380</xdr:rowOff>
    </xdr:from>
    <xdr:to>
      <xdr:col>11</xdr:col>
      <xdr:colOff>483235</xdr:colOff>
      <xdr:row>0</xdr:row>
      <xdr:rowOff>1358103</xdr:rowOff>
    </xdr:to>
    <xdr:sp macro="" textlink="">
      <xdr:nvSpPr>
        <xdr:cNvPr id="16" name="Textfeld 15"/>
        <xdr:cNvSpPr txBox="1"/>
      </xdr:nvSpPr>
      <xdr:spPr>
        <a:xfrm>
          <a:off x="2796540" y="246380"/>
          <a:ext cx="5928995" cy="1111723"/>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tx1"/>
              </a:solidFill>
            </a:rPr>
            <a:t>Leitfaden für den ortsflexiblen Einsatz von kollaborativen Robotern, Zusatzdokument</a:t>
          </a:r>
          <a:r>
            <a:rPr lang="de-DE" sz="900" baseline="0">
              <a:solidFill>
                <a:schemeClr val="tx1"/>
              </a:solidFill>
            </a:rPr>
            <a:t> "Quick-Check MRK-Eignung"</a:t>
          </a:r>
          <a:endParaRPr lang="de-DE" sz="900">
            <a:solidFill>
              <a:schemeClr val="tx1"/>
            </a:solidFill>
          </a:endParaRPr>
        </a:p>
        <a:p>
          <a:endParaRPr lang="de-DE" sz="900" baseline="0">
            <a:solidFill>
              <a:schemeClr val="tx1"/>
            </a:solidFill>
          </a:endParaRPr>
        </a:p>
        <a:p>
          <a:r>
            <a:rPr lang="de-DE" sz="900" baseline="0">
              <a:solidFill>
                <a:schemeClr val="tx1"/>
              </a:solidFill>
            </a:rPr>
            <a:t>Weitere Informationen und Zusatzddokumente unter</a:t>
          </a:r>
        </a:p>
        <a:p>
          <a:r>
            <a:rPr lang="de-DE" sz="900">
              <a:solidFill>
                <a:schemeClr val="tx1"/>
              </a:solidFill>
            </a:rPr>
            <a:t>https://doi.org/10.24406/igcv-n-635224</a:t>
          </a:r>
        </a:p>
        <a:p>
          <a:endParaRPr lang="de-DE" sz="900">
            <a:solidFill>
              <a:schemeClr val="tx1"/>
            </a:solidFill>
          </a:endParaRPr>
        </a:p>
        <a:p>
          <a:r>
            <a:rPr lang="de-DE" sz="900">
              <a:solidFill>
                <a:schemeClr val="tx1"/>
              </a:solidFill>
            </a:rPr>
            <a:t>Kontakt Fraunhofer IGCV:</a:t>
          </a:r>
          <a:r>
            <a:rPr lang="de-DE" sz="900" baseline="0">
              <a:solidFill>
                <a:schemeClr val="tx1"/>
              </a:solidFill>
            </a:rPr>
            <a:t> Christian Härdtlein, 0821 90678-318, christian.haerdtlein@igcv.fraunhofer.de</a:t>
          </a:r>
          <a:endParaRPr lang="de-DE" sz="9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11</xdr:row>
      <xdr:rowOff>118607</xdr:rowOff>
    </xdr:from>
    <xdr:to>
      <xdr:col>8</xdr:col>
      <xdr:colOff>0</xdr:colOff>
      <xdr:row>30</xdr:row>
      <xdr:rowOff>8282</xdr:rowOff>
    </xdr:to>
    <xdr:graphicFrame macro="">
      <xdr:nvGraphicFramePr>
        <xdr:cNvPr id="3" name="Diagramm 1">
          <a:extLst>
            <a:ext uri="{FF2B5EF4-FFF2-40B4-BE49-F238E27FC236}">
              <a16:creationId xmlns:a16="http://schemas.microsoft.com/office/drawing/2014/main" id="{BD55AD5B-0557-4F33-A72E-CA982ECFB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5366/AppData/Local/Temp/7zO4A894E52/21-06-21_Quick%20Check%20zur%20MRK%20Eignung_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dienungsanleitung"/>
      <sheetName val="Prozesse"/>
      <sheetName val="Bauteil"/>
      <sheetName val="Layout"/>
      <sheetName val="Endeffektor"/>
      <sheetName val="Roboter"/>
      <sheetName val="Mitarbeiter"/>
      <sheetName val="Sicherheit"/>
      <sheetName val="Auswertung"/>
    </sheetNames>
    <sheetDataSet>
      <sheetData sheetId="0"/>
      <sheetData sheetId="1"/>
      <sheetData sheetId="2"/>
      <sheetData sheetId="3"/>
      <sheetData sheetId="4"/>
      <sheetData sheetId="5"/>
      <sheetData sheetId="6"/>
      <sheetData sheetId="7"/>
      <sheetData sheetId="8">
        <row r="3">
          <cell r="F3" t="str">
            <v>Prozesse</v>
          </cell>
          <cell r="G3">
            <v>0.88888888888888884</v>
          </cell>
        </row>
        <row r="4">
          <cell r="F4" t="str">
            <v>Bauteil</v>
          </cell>
          <cell r="G4">
            <v>0.93846153846153846</v>
          </cell>
        </row>
        <row r="5">
          <cell r="F5" t="str">
            <v>Layout</v>
          </cell>
          <cell r="G5">
            <v>0.81666666666666665</v>
          </cell>
        </row>
        <row r="6">
          <cell r="F6" t="str">
            <v>Endeffektor</v>
          </cell>
          <cell r="G6">
            <v>0.68571428571428572</v>
          </cell>
        </row>
        <row r="7">
          <cell r="F7" t="str">
            <v>Roboter</v>
          </cell>
          <cell r="G7">
            <v>0.81379310344827582</v>
          </cell>
        </row>
        <row r="8">
          <cell r="F8" t="str">
            <v>Mitarbeiter</v>
          </cell>
          <cell r="G8">
            <v>0.74399999999999999</v>
          </cell>
        </row>
        <row r="9">
          <cell r="F9" t="str">
            <v>Sicherheit</v>
          </cell>
          <cell r="G9">
            <v>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6">
            <a:lumMod val="20000"/>
            <a:lumOff val="80000"/>
          </a:schemeClr>
        </a:solidFill>
        <a:ln>
          <a:solidFill>
            <a:sysClr val="windowText" lastClr="00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M1:AA21"/>
  <sheetViews>
    <sheetView tabSelected="1" view="pageBreakPreview" zoomScale="85" zoomScaleNormal="25" zoomScaleSheetLayoutView="85" workbookViewId="0">
      <selection activeCell="Q1" sqref="Q1"/>
    </sheetView>
  </sheetViews>
  <sheetFormatPr baseColWidth="10" defaultColWidth="10.85546875" defaultRowHeight="12.75" x14ac:dyDescent="0.2"/>
  <cols>
    <col min="1" max="16384" width="10.85546875" style="1"/>
  </cols>
  <sheetData>
    <row r="1" spans="13:27" ht="154.15" customHeight="1" x14ac:dyDescent="0.2"/>
    <row r="4" spans="13:27" x14ac:dyDescent="0.2">
      <c r="V4" s="15"/>
      <c r="W4" s="15"/>
      <c r="X4" s="15"/>
      <c r="Y4" s="31"/>
      <c r="Z4" s="15"/>
      <c r="AA4" s="15"/>
    </row>
    <row r="5" spans="13:27" x14ac:dyDescent="0.2">
      <c r="V5" s="15"/>
      <c r="W5" s="15"/>
      <c r="X5" s="15"/>
      <c r="Y5" s="31"/>
      <c r="Z5" s="15"/>
      <c r="AA5" s="15"/>
    </row>
    <row r="6" spans="13:27" x14ac:dyDescent="0.2">
      <c r="V6" s="15"/>
      <c r="W6" s="15"/>
      <c r="X6" s="15"/>
      <c r="Y6" s="31"/>
      <c r="Z6" s="15"/>
      <c r="AA6" s="15"/>
    </row>
    <row r="7" spans="13:27" x14ac:dyDescent="0.2">
      <c r="V7" s="15"/>
      <c r="W7" s="15"/>
      <c r="X7" s="15"/>
      <c r="Y7" s="31"/>
      <c r="Z7" s="15"/>
      <c r="AA7" s="15"/>
    </row>
    <row r="8" spans="13:27" x14ac:dyDescent="0.2">
      <c r="V8" s="15"/>
      <c r="W8" s="15"/>
      <c r="X8" s="15"/>
      <c r="Y8" s="31"/>
      <c r="Z8" s="15"/>
      <c r="AA8" s="15"/>
    </row>
    <row r="9" spans="13:27" x14ac:dyDescent="0.2">
      <c r="V9" s="15"/>
      <c r="W9" s="15"/>
      <c r="X9" s="15"/>
      <c r="Y9" s="31"/>
      <c r="Z9" s="15"/>
      <c r="AA9" s="15"/>
    </row>
    <row r="10" spans="13:27" x14ac:dyDescent="0.2">
      <c r="M10" s="41"/>
      <c r="V10" s="15"/>
      <c r="W10" s="15"/>
      <c r="X10" s="15"/>
      <c r="Y10" s="15"/>
      <c r="Z10" s="15"/>
      <c r="AA10" s="15"/>
    </row>
    <row r="11" spans="13:27" x14ac:dyDescent="0.2">
      <c r="M11" s="42"/>
      <c r="V11" s="15"/>
      <c r="W11" s="15"/>
      <c r="X11" s="15"/>
      <c r="Y11" s="31"/>
      <c r="Z11" s="15"/>
      <c r="AA11" s="15"/>
    </row>
    <row r="12" spans="13:27" ht="12.4" customHeight="1" x14ac:dyDescent="0.2">
      <c r="M12" s="42"/>
      <c r="V12" s="15"/>
      <c r="W12" s="15"/>
      <c r="X12" s="15"/>
      <c r="Y12" s="15"/>
      <c r="Z12" s="15"/>
      <c r="AA12" s="15"/>
    </row>
    <row r="13" spans="13:27" x14ac:dyDescent="0.2">
      <c r="M13" s="42"/>
      <c r="V13" s="15"/>
      <c r="W13" s="15"/>
      <c r="X13" s="15"/>
      <c r="Y13" s="31"/>
      <c r="Z13" s="15"/>
      <c r="AA13" s="15"/>
    </row>
    <row r="14" spans="13:27" x14ac:dyDescent="0.2">
      <c r="M14" s="43"/>
      <c r="V14" s="15"/>
      <c r="W14" s="15"/>
      <c r="X14" s="15"/>
      <c r="Y14" s="15"/>
      <c r="Z14" s="15"/>
      <c r="AA14" s="15"/>
    </row>
    <row r="15" spans="13:27" x14ac:dyDescent="0.2">
      <c r="M15" s="43"/>
      <c r="V15" s="15"/>
      <c r="W15" s="15"/>
      <c r="X15" s="15"/>
      <c r="Y15" s="31"/>
      <c r="Z15" s="15"/>
      <c r="AA15" s="15"/>
    </row>
    <row r="16" spans="13:27" x14ac:dyDescent="0.2">
      <c r="M16" s="43"/>
      <c r="V16" s="15"/>
      <c r="W16" s="15"/>
      <c r="X16" s="15"/>
      <c r="Y16" s="15"/>
      <c r="Z16" s="15"/>
      <c r="AA16" s="15"/>
    </row>
    <row r="17" spans="13:27" x14ac:dyDescent="0.2">
      <c r="M17" s="43"/>
      <c r="V17" s="15"/>
      <c r="W17" s="15"/>
      <c r="X17" s="15"/>
      <c r="Y17" s="31"/>
      <c r="Z17" s="15"/>
      <c r="AA17" s="15"/>
    </row>
    <row r="18" spans="13:27" x14ac:dyDescent="0.2">
      <c r="M18" s="43"/>
      <c r="V18" s="15"/>
      <c r="W18" s="15"/>
      <c r="X18" s="15"/>
      <c r="Y18" s="15"/>
      <c r="Z18" s="15"/>
      <c r="AA18" s="15"/>
    </row>
    <row r="19" spans="13:27" x14ac:dyDescent="0.2">
      <c r="M19" s="44"/>
    </row>
    <row r="20" spans="13:27" x14ac:dyDescent="0.2">
      <c r="M20" s="44"/>
    </row>
    <row r="21" spans="13:27" x14ac:dyDescent="0.2">
      <c r="M21" s="45"/>
    </row>
  </sheetData>
  <pageMargins left="0.70866141732283472" right="0.70866141732283472" top="0.78740157480314965" bottom="0.78740157480314965" header="0.31496062992125984" footer="0.31496062992125984"/>
  <pageSetup paperSize="9" scale="61" orientation="landscape" r:id="rId1"/>
  <headerFooter>
    <oddFooter>&amp;RGedruckt am &amp;D
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H39"/>
  <sheetViews>
    <sheetView zoomScaleNormal="100" workbookViewId="0">
      <selection activeCell="B29" sqref="B29"/>
    </sheetView>
  </sheetViews>
  <sheetFormatPr baseColWidth="10" defaultColWidth="11.42578125" defaultRowHeight="12" x14ac:dyDescent="0.2"/>
  <cols>
    <col min="1" max="1" width="2.7109375" style="14" bestFit="1" customWidth="1"/>
    <col min="2" max="2" width="38.7109375" style="15" customWidth="1"/>
    <col min="3" max="3" width="10.7109375" style="15" customWidth="1"/>
    <col min="4" max="4" width="11.7109375" style="15" customWidth="1"/>
    <col min="5" max="5" width="5.7109375" style="15" customWidth="1"/>
    <col min="6" max="6" width="11.7109375" style="15" customWidth="1"/>
    <col min="7" max="7" width="10.7109375" style="15" customWidth="1"/>
    <col min="8" max="8" width="45.7109375" style="15" bestFit="1" customWidth="1"/>
    <col min="9" max="16384" width="11.42578125" style="15"/>
  </cols>
  <sheetData>
    <row r="1" spans="1:8" x14ac:dyDescent="0.2">
      <c r="F1" s="16"/>
      <c r="G1" s="17"/>
    </row>
    <row r="2" spans="1:8" ht="12.75" customHeight="1" thickBot="1" x14ac:dyDescent="0.25">
      <c r="F2" s="16"/>
      <c r="G2" s="17"/>
    </row>
    <row r="3" spans="1:8" ht="13.5" customHeight="1" x14ac:dyDescent="0.2">
      <c r="B3" s="34" t="s">
        <v>0</v>
      </c>
      <c r="F3" s="16"/>
      <c r="G3" s="17"/>
    </row>
    <row r="4" spans="1:8" ht="15" customHeight="1" x14ac:dyDescent="0.2">
      <c r="B4" s="18" t="s">
        <v>140</v>
      </c>
      <c r="C4" s="19"/>
      <c r="D4" s="19"/>
      <c r="E4" s="19"/>
      <c r="F4" s="20"/>
      <c r="G4" s="21"/>
    </row>
    <row r="5" spans="1:8" ht="15" customHeight="1" x14ac:dyDescent="0.2">
      <c r="A5" s="22"/>
      <c r="C5" s="23"/>
      <c r="D5" s="23"/>
      <c r="E5" s="23"/>
      <c r="F5" s="23"/>
      <c r="G5" s="23"/>
      <c r="H5" s="22"/>
    </row>
    <row r="6" spans="1:8" ht="15" customHeight="1" x14ac:dyDescent="0.2">
      <c r="B6" s="24"/>
      <c r="C6" s="24"/>
      <c r="D6" s="24"/>
      <c r="E6" s="24"/>
      <c r="F6" s="24"/>
      <c r="G6" s="24"/>
    </row>
    <row r="7" spans="1:8" x14ac:dyDescent="0.2">
      <c r="A7" s="25" t="s">
        <v>1</v>
      </c>
      <c r="B7" s="6" t="s">
        <v>2</v>
      </c>
      <c r="C7" s="7" t="s">
        <v>3</v>
      </c>
      <c r="D7" s="8" t="s">
        <v>4</v>
      </c>
      <c r="E7" s="8" t="s">
        <v>135</v>
      </c>
      <c r="F7" s="8" t="s">
        <v>6</v>
      </c>
      <c r="G7" s="9" t="s">
        <v>5</v>
      </c>
      <c r="H7" s="26" t="s">
        <v>7</v>
      </c>
    </row>
    <row r="8" spans="1:8" ht="14.25" customHeight="1" x14ac:dyDescent="0.2">
      <c r="A8" s="25">
        <v>1</v>
      </c>
      <c r="B8" s="10" t="s">
        <v>8</v>
      </c>
      <c r="C8" s="11">
        <v>5</v>
      </c>
      <c r="D8" s="2" t="s">
        <v>9</v>
      </c>
      <c r="E8" s="12">
        <v>5</v>
      </c>
      <c r="F8" s="3" t="s">
        <v>10</v>
      </c>
      <c r="G8" s="3">
        <f t="shared" ref="G8:G16" si="0">IF(OR(C8="",E8=""),"",C8*E8)</f>
        <v>25</v>
      </c>
      <c r="H8" s="27" t="s">
        <v>174</v>
      </c>
    </row>
    <row r="9" spans="1:8" ht="14.25" customHeight="1" x14ac:dyDescent="0.2">
      <c r="A9" s="25">
        <v>2</v>
      </c>
      <c r="B9" s="10" t="s">
        <v>11</v>
      </c>
      <c r="C9" s="11">
        <v>5</v>
      </c>
      <c r="D9" s="3" t="s">
        <v>12</v>
      </c>
      <c r="E9" s="12">
        <v>4</v>
      </c>
      <c r="F9" s="3" t="s">
        <v>13</v>
      </c>
      <c r="G9" s="3">
        <f t="shared" si="0"/>
        <v>20</v>
      </c>
      <c r="H9" s="27" t="s">
        <v>179</v>
      </c>
    </row>
    <row r="10" spans="1:8" ht="14.25" customHeight="1" x14ac:dyDescent="0.2">
      <c r="A10" s="25">
        <v>3</v>
      </c>
      <c r="B10" s="10" t="s">
        <v>136</v>
      </c>
      <c r="C10" s="11">
        <v>4</v>
      </c>
      <c r="D10" s="3" t="s">
        <v>14</v>
      </c>
      <c r="E10" s="12">
        <v>3</v>
      </c>
      <c r="F10" s="3" t="s">
        <v>15</v>
      </c>
      <c r="G10" s="3">
        <f t="shared" si="0"/>
        <v>12</v>
      </c>
      <c r="H10" s="27" t="s">
        <v>16</v>
      </c>
    </row>
    <row r="11" spans="1:8" ht="14.25" customHeight="1" x14ac:dyDescent="0.2">
      <c r="A11" s="25">
        <v>4</v>
      </c>
      <c r="B11" s="10" t="s">
        <v>137</v>
      </c>
      <c r="C11" s="11">
        <v>4</v>
      </c>
      <c r="D11" s="3" t="s">
        <v>17</v>
      </c>
      <c r="E11" s="12">
        <v>4</v>
      </c>
      <c r="F11" s="3" t="s">
        <v>18</v>
      </c>
      <c r="G11" s="3">
        <f t="shared" si="0"/>
        <v>16</v>
      </c>
      <c r="H11" s="27" t="s">
        <v>19</v>
      </c>
    </row>
    <row r="12" spans="1:8" ht="14.25" customHeight="1" x14ac:dyDescent="0.2">
      <c r="A12" s="25">
        <v>5</v>
      </c>
      <c r="B12" s="10" t="s">
        <v>188</v>
      </c>
      <c r="C12" s="11">
        <v>4</v>
      </c>
      <c r="D12" s="3" t="s">
        <v>20</v>
      </c>
      <c r="E12" s="12">
        <v>5</v>
      </c>
      <c r="F12" s="3" t="s">
        <v>21</v>
      </c>
      <c r="G12" s="3">
        <f t="shared" si="0"/>
        <v>20</v>
      </c>
      <c r="H12" s="27" t="s">
        <v>22</v>
      </c>
    </row>
    <row r="13" spans="1:8" ht="14.25" customHeight="1" x14ac:dyDescent="0.2">
      <c r="A13" s="25">
        <v>6</v>
      </c>
      <c r="B13" s="10" t="s">
        <v>138</v>
      </c>
      <c r="C13" s="11">
        <v>4</v>
      </c>
      <c r="D13" s="3" t="s">
        <v>23</v>
      </c>
      <c r="E13" s="12">
        <v>5</v>
      </c>
      <c r="F13" s="3" t="s">
        <v>24</v>
      </c>
      <c r="G13" s="3">
        <f t="shared" si="0"/>
        <v>20</v>
      </c>
      <c r="H13" s="27"/>
    </row>
    <row r="14" spans="1:8" ht="14.25" customHeight="1" x14ac:dyDescent="0.2">
      <c r="A14" s="25">
        <v>7</v>
      </c>
      <c r="B14" s="10" t="s">
        <v>132</v>
      </c>
      <c r="C14" s="11">
        <v>3</v>
      </c>
      <c r="D14" s="3" t="s">
        <v>25</v>
      </c>
      <c r="E14" s="12">
        <v>4</v>
      </c>
      <c r="F14" s="3" t="s">
        <v>26</v>
      </c>
      <c r="G14" s="3">
        <f t="shared" si="0"/>
        <v>12</v>
      </c>
      <c r="H14" s="27"/>
    </row>
    <row r="15" spans="1:8" ht="14.25" customHeight="1" x14ac:dyDescent="0.2">
      <c r="A15" s="25">
        <v>8</v>
      </c>
      <c r="B15" s="10" t="s">
        <v>133</v>
      </c>
      <c r="C15" s="11">
        <v>3</v>
      </c>
      <c r="D15" s="3" t="s">
        <v>25</v>
      </c>
      <c r="E15" s="12">
        <v>5</v>
      </c>
      <c r="F15" s="3" t="s">
        <v>26</v>
      </c>
      <c r="G15" s="3">
        <f t="shared" si="0"/>
        <v>15</v>
      </c>
      <c r="H15" s="27" t="s">
        <v>27</v>
      </c>
    </row>
    <row r="16" spans="1:8" ht="14.25" customHeight="1" x14ac:dyDescent="0.2">
      <c r="A16" s="25">
        <v>9</v>
      </c>
      <c r="B16" s="10" t="s">
        <v>134</v>
      </c>
      <c r="C16" s="11">
        <v>4</v>
      </c>
      <c r="D16" s="3" t="s">
        <v>28</v>
      </c>
      <c r="E16" s="12">
        <v>5</v>
      </c>
      <c r="F16" s="3" t="s">
        <v>26</v>
      </c>
      <c r="G16" s="3">
        <f t="shared" si="0"/>
        <v>20</v>
      </c>
      <c r="H16" s="27" t="s">
        <v>139</v>
      </c>
    </row>
    <row r="17" spans="1:8" ht="14.25" customHeight="1" x14ac:dyDescent="0.2">
      <c r="A17" s="25">
        <v>10</v>
      </c>
      <c r="B17" s="10" t="s">
        <v>29</v>
      </c>
      <c r="C17" s="11"/>
      <c r="D17" s="3" t="s">
        <v>14</v>
      </c>
      <c r="E17" s="12">
        <v>4</v>
      </c>
      <c r="F17" s="3" t="s">
        <v>30</v>
      </c>
      <c r="G17" s="3" t="str">
        <f>IF(OR(C17="",E17=""),"",C17*E17)</f>
        <v/>
      </c>
      <c r="H17" s="27"/>
    </row>
    <row r="18" spans="1:8" ht="14.25" customHeight="1" x14ac:dyDescent="0.2">
      <c r="A18" s="25">
        <v>11</v>
      </c>
      <c r="B18" s="10"/>
      <c r="C18" s="11"/>
      <c r="D18" s="3"/>
      <c r="E18" s="12"/>
      <c r="F18" s="3"/>
      <c r="G18" s="3" t="str">
        <f t="shared" ref="G18:G27" si="1">IF(OR(C18="",E18=""),"",C18*E18)</f>
        <v/>
      </c>
      <c r="H18" s="27"/>
    </row>
    <row r="19" spans="1:8" ht="14.25" customHeight="1" x14ac:dyDescent="0.2">
      <c r="A19" s="25">
        <v>12</v>
      </c>
      <c r="B19" s="10"/>
      <c r="C19" s="11"/>
      <c r="D19" s="3"/>
      <c r="E19" s="12"/>
      <c r="F19" s="3"/>
      <c r="G19" s="3" t="str">
        <f t="shared" si="1"/>
        <v/>
      </c>
      <c r="H19" s="27"/>
    </row>
    <row r="20" spans="1:8" ht="14.25" customHeight="1" x14ac:dyDescent="0.2">
      <c r="A20" s="25">
        <v>13</v>
      </c>
      <c r="B20" s="10"/>
      <c r="C20" s="11"/>
      <c r="D20" s="3"/>
      <c r="E20" s="12"/>
      <c r="F20" s="3"/>
      <c r="G20" s="3" t="str">
        <f t="shared" si="1"/>
        <v/>
      </c>
      <c r="H20" s="27"/>
    </row>
    <row r="21" spans="1:8" ht="14.25" customHeight="1" x14ac:dyDescent="0.2">
      <c r="A21" s="25">
        <v>14</v>
      </c>
      <c r="B21" s="10"/>
      <c r="C21" s="11"/>
      <c r="D21" s="3"/>
      <c r="E21" s="12"/>
      <c r="F21" s="3"/>
      <c r="G21" s="3" t="str">
        <f t="shared" si="1"/>
        <v/>
      </c>
      <c r="H21" s="27"/>
    </row>
    <row r="22" spans="1:8" ht="14.25" customHeight="1" x14ac:dyDescent="0.2">
      <c r="A22" s="25">
        <v>15</v>
      </c>
      <c r="B22" s="10"/>
      <c r="C22" s="11"/>
      <c r="D22" s="3"/>
      <c r="E22" s="12"/>
      <c r="F22" s="3"/>
      <c r="G22" s="3" t="str">
        <f t="shared" si="1"/>
        <v/>
      </c>
      <c r="H22" s="27"/>
    </row>
    <row r="23" spans="1:8" ht="14.25" customHeight="1" x14ac:dyDescent="0.2">
      <c r="A23" s="25">
        <v>16</v>
      </c>
      <c r="B23" s="10"/>
      <c r="C23" s="11"/>
      <c r="D23" s="3"/>
      <c r="E23" s="12"/>
      <c r="F23" s="3"/>
      <c r="G23" s="3" t="str">
        <f t="shared" si="1"/>
        <v/>
      </c>
      <c r="H23" s="27"/>
    </row>
    <row r="24" spans="1:8" ht="14.25" customHeight="1" x14ac:dyDescent="0.2">
      <c r="A24" s="25">
        <v>17</v>
      </c>
      <c r="B24" s="10"/>
      <c r="C24" s="11"/>
      <c r="D24" s="3"/>
      <c r="E24" s="12"/>
      <c r="F24" s="3"/>
      <c r="G24" s="3" t="str">
        <f t="shared" si="1"/>
        <v/>
      </c>
      <c r="H24" s="27"/>
    </row>
    <row r="25" spans="1:8" ht="14.25" customHeight="1" x14ac:dyDescent="0.2">
      <c r="A25" s="25">
        <v>18</v>
      </c>
      <c r="B25" s="10"/>
      <c r="C25" s="11"/>
      <c r="D25" s="3"/>
      <c r="E25" s="12"/>
      <c r="F25" s="3"/>
      <c r="G25" s="3" t="str">
        <f t="shared" si="1"/>
        <v/>
      </c>
      <c r="H25" s="27"/>
    </row>
    <row r="26" spans="1:8" ht="14.25" customHeight="1" x14ac:dyDescent="0.2">
      <c r="A26" s="25">
        <v>19</v>
      </c>
      <c r="B26" s="10"/>
      <c r="C26" s="11"/>
      <c r="D26" s="3"/>
      <c r="E26" s="12"/>
      <c r="F26" s="3"/>
      <c r="G26" s="3" t="str">
        <f t="shared" si="1"/>
        <v/>
      </c>
      <c r="H26" s="27"/>
    </row>
    <row r="27" spans="1:8" ht="14.25" customHeight="1" x14ac:dyDescent="0.2">
      <c r="A27" s="25">
        <v>20</v>
      </c>
      <c r="B27" s="10"/>
      <c r="C27" s="11"/>
      <c r="D27" s="3"/>
      <c r="E27" s="12"/>
      <c r="F27" s="3"/>
      <c r="G27" s="3" t="str">
        <f t="shared" si="1"/>
        <v/>
      </c>
      <c r="H27" s="27"/>
    </row>
    <row r="28" spans="1:8" x14ac:dyDescent="0.2">
      <c r="A28" s="25"/>
      <c r="B28" s="5" t="s">
        <v>201</v>
      </c>
      <c r="C28" s="3">
        <f>SUM(C8:C27)</f>
        <v>36</v>
      </c>
      <c r="D28" s="3"/>
      <c r="E28" s="13"/>
      <c r="F28" s="3"/>
      <c r="G28" s="11">
        <f>SUM(G8:G27)</f>
        <v>160</v>
      </c>
      <c r="H28" s="27"/>
    </row>
    <row r="29" spans="1:8" x14ac:dyDescent="0.2">
      <c r="B29" s="28"/>
      <c r="C29" s="14"/>
      <c r="D29" s="14"/>
      <c r="E29" s="29"/>
      <c r="F29" s="14"/>
      <c r="G29" s="14"/>
      <c r="H29" s="30"/>
    </row>
    <row r="30" spans="1:8" x14ac:dyDescent="0.2">
      <c r="B30" s="28"/>
      <c r="C30" s="14"/>
      <c r="D30" s="14"/>
      <c r="E30" s="29"/>
      <c r="F30" s="14"/>
      <c r="G30" s="14"/>
      <c r="H30" s="30"/>
    </row>
    <row r="34" spans="1:1" ht="34.9" customHeight="1" x14ac:dyDescent="0.2">
      <c r="A34" s="19"/>
    </row>
    <row r="35" spans="1:1" ht="13.15" customHeight="1" x14ac:dyDescent="0.2"/>
    <row r="39" spans="1:1" ht="12.75" customHeight="1" x14ac:dyDescent="0.2"/>
  </sheetData>
  <sheetProtection selectLockedCells="1"/>
  <conditionalFormatting sqref="C8:C27">
    <cfRule type="expression" dxfId="72" priority="2">
      <formula>AND(C8&gt;0, ISBLANK(E8)=TRUE)</formula>
    </cfRule>
    <cfRule type="cellIs" dxfId="71" priority="10" stopIfTrue="1" operator="equal">
      <formula>4</formula>
    </cfRule>
    <cfRule type="cellIs" dxfId="70" priority="11" stopIfTrue="1" operator="equal">
      <formula>3</formula>
    </cfRule>
  </conditionalFormatting>
  <conditionalFormatting sqref="C8:C27">
    <cfRule type="cellIs" dxfId="69" priority="9" stopIfTrue="1" operator="equal">
      <formula>5</formula>
    </cfRule>
  </conditionalFormatting>
  <conditionalFormatting sqref="C5">
    <cfRule type="cellIs" dxfId="68" priority="5" stopIfTrue="1" operator="equal">
      <formula>4</formula>
    </cfRule>
    <cfRule type="cellIs" dxfId="67" priority="6" stopIfTrue="1" operator="equal">
      <formula>3</formula>
    </cfRule>
  </conditionalFormatting>
  <conditionalFormatting sqref="C28">
    <cfRule type="expression" dxfId="66" priority="1">
      <formula>COUNT($C$8:$C$27)&lt;&gt;COUNT($G$8:$G$27)</formula>
    </cfRule>
  </conditionalFormatting>
  <dataValidations count="2">
    <dataValidation type="whole" allowBlank="1" showInputMessage="1" showErrorMessage="1" promptTitle="Bewertung" prompt="Bitte zwischen 1 und 5 bewerten_x000a_(1=negativste Bewertung)" sqref="E8:E27">
      <formula1>1</formula1>
      <formula2>5</formula2>
    </dataValidation>
    <dataValidation type="whole" allowBlank="1" showInputMessage="1" showErrorMessage="1" promptTitle="Wichtung" prompt="Multiplikator für die Bedeutung" sqref="C8:C27">
      <formula1>1</formula1>
      <formula2>5</formula2>
    </dataValidation>
  </dataValidations>
  <pageMargins left="0.78740157480314965" right="0.78740157480314965" top="0.98425196850393704" bottom="0.98425196850393704" header="0.51181102362204722" footer="0.51181102362204722"/>
  <pageSetup paperSize="9" scale="95" orientation="landscape" r:id="rId1"/>
  <headerFooter alignWithMargins="0">
    <oddHeader>&amp;RFraunhofer IGCV, VDMA Bayern
&amp;"Arial,Fett"Leitaden für den Einsatz von ortsflexiblen kollaborativen Robotern</oddHeader>
    <oddFooter>&amp;RGedruckt am &amp;D
Seite &amp;P von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H30"/>
  <sheetViews>
    <sheetView zoomScaleNormal="100" workbookViewId="0">
      <selection activeCell="C32" sqref="C32"/>
    </sheetView>
  </sheetViews>
  <sheetFormatPr baseColWidth="10" defaultColWidth="11.42578125" defaultRowHeight="12" x14ac:dyDescent="0.2"/>
  <cols>
    <col min="1" max="1" width="2.7109375" style="14" bestFit="1" customWidth="1"/>
    <col min="2" max="2" width="38.7109375" style="15" customWidth="1"/>
    <col min="3" max="3" width="10.7109375" style="15" customWidth="1"/>
    <col min="4" max="4" width="12.7109375" style="15" bestFit="1" customWidth="1"/>
    <col min="5" max="5" width="5.7109375" style="15" customWidth="1"/>
    <col min="6" max="6" width="11.7109375" style="15" customWidth="1"/>
    <col min="7" max="7" width="10.7109375" style="15" customWidth="1"/>
    <col min="8" max="8" width="35.7109375" style="15" customWidth="1"/>
    <col min="9" max="16384" width="11.42578125" style="15"/>
  </cols>
  <sheetData>
    <row r="1" spans="1:8" x14ac:dyDescent="0.2">
      <c r="B1" s="18"/>
      <c r="C1" s="18"/>
      <c r="D1" s="18"/>
      <c r="E1" s="18"/>
      <c r="F1" s="18"/>
      <c r="G1" s="18"/>
      <c r="H1" s="18"/>
    </row>
    <row r="2" spans="1:8" ht="12.75" customHeight="1" thickBot="1" x14ac:dyDescent="0.25">
      <c r="B2" s="18"/>
      <c r="C2" s="18"/>
      <c r="D2" s="18"/>
      <c r="E2" s="18"/>
      <c r="F2" s="18"/>
      <c r="G2" s="18"/>
      <c r="H2" s="18"/>
    </row>
    <row r="3" spans="1:8" ht="13.5" customHeight="1" x14ac:dyDescent="0.2">
      <c r="B3" s="34" t="s">
        <v>0</v>
      </c>
      <c r="C3" s="18"/>
      <c r="D3" s="18"/>
      <c r="E3" s="18"/>
      <c r="F3" s="18"/>
      <c r="G3" s="18"/>
      <c r="H3" s="18"/>
    </row>
    <row r="4" spans="1:8" ht="15" customHeight="1" x14ac:dyDescent="0.2">
      <c r="B4" s="18" t="s">
        <v>140</v>
      </c>
      <c r="C4" s="18"/>
      <c r="D4" s="18"/>
      <c r="E4" s="18"/>
      <c r="F4" s="18"/>
      <c r="G4" s="18"/>
      <c r="H4" s="18"/>
    </row>
    <row r="5" spans="1:8" s="35" customFormat="1" ht="15" customHeight="1" x14ac:dyDescent="0.2">
      <c r="A5" s="22"/>
      <c r="B5" s="18"/>
      <c r="C5" s="18"/>
      <c r="D5" s="18"/>
      <c r="E5" s="18"/>
      <c r="F5" s="18"/>
      <c r="G5" s="18"/>
      <c r="H5" s="18"/>
    </row>
    <row r="6" spans="1:8" ht="15" customHeight="1" x14ac:dyDescent="0.2">
      <c r="B6" s="24"/>
      <c r="C6" s="24"/>
      <c r="D6" s="24"/>
      <c r="E6" s="24"/>
      <c r="F6" s="24"/>
      <c r="G6" s="24"/>
    </row>
    <row r="7" spans="1:8" x14ac:dyDescent="0.2">
      <c r="A7" s="25" t="s">
        <v>1</v>
      </c>
      <c r="B7" s="6" t="s">
        <v>180</v>
      </c>
      <c r="C7" s="7" t="s">
        <v>3</v>
      </c>
      <c r="D7" s="8" t="s">
        <v>4</v>
      </c>
      <c r="E7" s="8" t="s">
        <v>135</v>
      </c>
      <c r="F7" s="8" t="s">
        <v>6</v>
      </c>
      <c r="G7" s="9" t="s">
        <v>5</v>
      </c>
      <c r="H7" s="26" t="s">
        <v>7</v>
      </c>
    </row>
    <row r="8" spans="1:8" ht="14.25" customHeight="1" x14ac:dyDescent="0.2">
      <c r="A8" s="25">
        <v>1</v>
      </c>
      <c r="B8" s="10" t="s">
        <v>47</v>
      </c>
      <c r="C8" s="11">
        <v>5</v>
      </c>
      <c r="D8" s="3" t="s">
        <v>48</v>
      </c>
      <c r="E8" s="12">
        <v>4</v>
      </c>
      <c r="F8" s="3" t="s">
        <v>144</v>
      </c>
      <c r="G8" s="3">
        <f>IF(OR(C8="",E8=""),"",IF(E8&lt;3,"X",C8*E8))</f>
        <v>20</v>
      </c>
      <c r="H8" s="27" t="s">
        <v>143</v>
      </c>
    </row>
    <row r="9" spans="1:8" ht="14.25" customHeight="1" x14ac:dyDescent="0.2">
      <c r="A9" s="25">
        <v>2</v>
      </c>
      <c r="B9" s="10" t="s">
        <v>50</v>
      </c>
      <c r="C9" s="11">
        <v>5</v>
      </c>
      <c r="D9" s="3" t="s">
        <v>51</v>
      </c>
      <c r="E9" s="12">
        <v>5</v>
      </c>
      <c r="F9" s="3" t="s">
        <v>18</v>
      </c>
      <c r="G9" s="3">
        <f>IF(OR(C9="",E9=""),"",IF(E9&lt;3,"X",C9*E9))</f>
        <v>25</v>
      </c>
      <c r="H9" s="27" t="s">
        <v>52</v>
      </c>
    </row>
    <row r="10" spans="1:8" ht="14.25" customHeight="1" x14ac:dyDescent="0.2">
      <c r="A10" s="25">
        <v>3</v>
      </c>
      <c r="B10" s="10" t="s">
        <v>43</v>
      </c>
      <c r="C10" s="11">
        <v>3</v>
      </c>
      <c r="D10" s="3" t="s">
        <v>14</v>
      </c>
      <c r="E10" s="12">
        <v>4</v>
      </c>
      <c r="F10" s="3" t="s">
        <v>15</v>
      </c>
      <c r="G10" s="3">
        <f t="shared" ref="G10:G16" si="0">IF(OR(C10="",E10=""),"",C10*E10)</f>
        <v>12</v>
      </c>
      <c r="H10" s="27" t="s">
        <v>44</v>
      </c>
    </row>
    <row r="11" spans="1:8" ht="14.25" customHeight="1" x14ac:dyDescent="0.2">
      <c r="A11" s="25">
        <v>4</v>
      </c>
      <c r="B11" s="10" t="s">
        <v>45</v>
      </c>
      <c r="C11" s="11">
        <v>3</v>
      </c>
      <c r="D11" s="3" t="s">
        <v>17</v>
      </c>
      <c r="E11" s="12">
        <v>5</v>
      </c>
      <c r="F11" s="3" t="s">
        <v>18</v>
      </c>
      <c r="G11" s="3">
        <f t="shared" si="0"/>
        <v>15</v>
      </c>
      <c r="H11" s="27" t="s">
        <v>46</v>
      </c>
    </row>
    <row r="12" spans="1:8" ht="14.25" customHeight="1" x14ac:dyDescent="0.2">
      <c r="A12" s="25">
        <v>5</v>
      </c>
      <c r="B12" s="10" t="s">
        <v>35</v>
      </c>
      <c r="C12" s="11">
        <v>4</v>
      </c>
      <c r="D12" s="2" t="s">
        <v>36</v>
      </c>
      <c r="E12" s="12">
        <v>5</v>
      </c>
      <c r="F12" s="3" t="s">
        <v>37</v>
      </c>
      <c r="G12" s="3">
        <f t="shared" si="0"/>
        <v>20</v>
      </c>
      <c r="H12" s="27" t="s">
        <v>38</v>
      </c>
    </row>
    <row r="13" spans="1:8" ht="14.25" customHeight="1" x14ac:dyDescent="0.2">
      <c r="A13" s="25">
        <v>6</v>
      </c>
      <c r="B13" s="10" t="s">
        <v>39</v>
      </c>
      <c r="C13" s="11">
        <v>3</v>
      </c>
      <c r="D13" s="3" t="s">
        <v>40</v>
      </c>
      <c r="E13" s="12">
        <v>5</v>
      </c>
      <c r="F13" s="3" t="s">
        <v>41</v>
      </c>
      <c r="G13" s="3">
        <f t="shared" si="0"/>
        <v>15</v>
      </c>
      <c r="H13" s="27" t="s">
        <v>42</v>
      </c>
    </row>
    <row r="14" spans="1:8" ht="14.25" customHeight="1" x14ac:dyDescent="0.2">
      <c r="A14" s="25">
        <v>7</v>
      </c>
      <c r="B14" s="10" t="s">
        <v>53</v>
      </c>
      <c r="C14" s="11">
        <v>3</v>
      </c>
      <c r="D14" s="3" t="s">
        <v>14</v>
      </c>
      <c r="E14" s="12">
        <v>5</v>
      </c>
      <c r="F14" s="3" t="s">
        <v>15</v>
      </c>
      <c r="G14" s="3">
        <f t="shared" si="0"/>
        <v>15</v>
      </c>
      <c r="H14" s="27" t="s">
        <v>54</v>
      </c>
    </row>
    <row r="15" spans="1:8" ht="14.25" customHeight="1" x14ac:dyDescent="0.2">
      <c r="A15" s="25">
        <v>8</v>
      </c>
      <c r="B15" s="10" t="s">
        <v>189</v>
      </c>
      <c r="C15" s="11"/>
      <c r="D15" s="3" t="s">
        <v>153</v>
      </c>
      <c r="E15" s="12">
        <v>5</v>
      </c>
      <c r="F15" s="3">
        <v>1</v>
      </c>
      <c r="G15" s="3" t="str">
        <f t="shared" si="0"/>
        <v/>
      </c>
      <c r="H15" s="27"/>
    </row>
    <row r="16" spans="1:8" ht="14.25" customHeight="1" x14ac:dyDescent="0.2">
      <c r="A16" s="25">
        <v>9</v>
      </c>
      <c r="B16" s="10" t="s">
        <v>141</v>
      </c>
      <c r="C16" s="11"/>
      <c r="D16" s="3" t="s">
        <v>178</v>
      </c>
      <c r="E16" s="12">
        <v>4</v>
      </c>
      <c r="F16" s="3" t="s">
        <v>142</v>
      </c>
      <c r="G16" s="3" t="str">
        <f t="shared" si="0"/>
        <v/>
      </c>
      <c r="H16" s="27"/>
    </row>
    <row r="17" spans="1:8" ht="14.25" customHeight="1" x14ac:dyDescent="0.2">
      <c r="A17" s="25">
        <v>10</v>
      </c>
      <c r="B17" s="10"/>
      <c r="C17" s="11"/>
      <c r="D17" s="3"/>
      <c r="E17" s="12"/>
      <c r="F17" s="3"/>
      <c r="G17" s="3" t="str">
        <f>IF(OR(C17="",E17=""),"",C17*E17)</f>
        <v/>
      </c>
      <c r="H17" s="27"/>
    </row>
    <row r="18" spans="1:8" ht="14.25" customHeight="1" x14ac:dyDescent="0.2">
      <c r="A18" s="25">
        <v>11</v>
      </c>
      <c r="B18" s="10"/>
      <c r="C18" s="11"/>
      <c r="D18" s="3"/>
      <c r="E18" s="12"/>
      <c r="F18" s="3"/>
      <c r="G18" s="3" t="str">
        <f t="shared" ref="G18:G27" si="1">IF(OR(C18="",E18=""),"",C18*E18)</f>
        <v/>
      </c>
      <c r="H18" s="27"/>
    </row>
    <row r="19" spans="1:8" ht="14.25" customHeight="1" x14ac:dyDescent="0.2">
      <c r="A19" s="25">
        <v>12</v>
      </c>
      <c r="B19" s="10"/>
      <c r="C19" s="11"/>
      <c r="D19" s="2"/>
      <c r="E19" s="12"/>
      <c r="F19" s="3"/>
      <c r="G19" s="3" t="str">
        <f t="shared" si="1"/>
        <v/>
      </c>
      <c r="H19" s="27"/>
    </row>
    <row r="20" spans="1:8" ht="14.25" customHeight="1" x14ac:dyDescent="0.2">
      <c r="A20" s="25">
        <v>13</v>
      </c>
      <c r="B20" s="10"/>
      <c r="C20" s="11"/>
      <c r="D20" s="3"/>
      <c r="E20" s="12"/>
      <c r="F20" s="3"/>
      <c r="G20" s="3" t="str">
        <f t="shared" si="1"/>
        <v/>
      </c>
      <c r="H20" s="27"/>
    </row>
    <row r="21" spans="1:8" ht="14.25" customHeight="1" x14ac:dyDescent="0.2">
      <c r="A21" s="25">
        <v>14</v>
      </c>
      <c r="B21" s="10"/>
      <c r="C21" s="11"/>
      <c r="D21" s="3"/>
      <c r="E21" s="12"/>
      <c r="F21" s="3"/>
      <c r="G21" s="3" t="str">
        <f t="shared" si="1"/>
        <v/>
      </c>
      <c r="H21" s="27"/>
    </row>
    <row r="22" spans="1:8" ht="14.25" customHeight="1" x14ac:dyDescent="0.2">
      <c r="A22" s="25">
        <v>15</v>
      </c>
      <c r="B22" s="10"/>
      <c r="C22" s="11"/>
      <c r="D22" s="3"/>
      <c r="E22" s="12"/>
      <c r="F22" s="3"/>
      <c r="G22" s="3" t="str">
        <f t="shared" si="1"/>
        <v/>
      </c>
      <c r="H22" s="27"/>
    </row>
    <row r="23" spans="1:8" ht="14.25" customHeight="1" x14ac:dyDescent="0.2">
      <c r="A23" s="25">
        <v>16</v>
      </c>
      <c r="B23" s="10"/>
      <c r="C23" s="11"/>
      <c r="D23" s="3"/>
      <c r="E23" s="12"/>
      <c r="F23" s="3"/>
      <c r="G23" s="3" t="str">
        <f t="shared" si="1"/>
        <v/>
      </c>
      <c r="H23" s="27"/>
    </row>
    <row r="24" spans="1:8" ht="14.25" customHeight="1" x14ac:dyDescent="0.2">
      <c r="A24" s="25">
        <v>17</v>
      </c>
      <c r="B24" s="10"/>
      <c r="C24" s="11"/>
      <c r="D24" s="3"/>
      <c r="E24" s="12"/>
      <c r="F24" s="3"/>
      <c r="G24" s="3" t="str">
        <f t="shared" si="1"/>
        <v/>
      </c>
      <c r="H24" s="27"/>
    </row>
    <row r="25" spans="1:8" ht="14.25" customHeight="1" x14ac:dyDescent="0.2">
      <c r="A25" s="25">
        <v>18</v>
      </c>
      <c r="B25" s="10"/>
      <c r="C25" s="11"/>
      <c r="D25" s="3"/>
      <c r="E25" s="12"/>
      <c r="F25" s="3"/>
      <c r="G25" s="3" t="str">
        <f t="shared" si="1"/>
        <v/>
      </c>
      <c r="H25" s="27"/>
    </row>
    <row r="26" spans="1:8" ht="14.25" customHeight="1" x14ac:dyDescent="0.2">
      <c r="A26" s="25">
        <v>19</v>
      </c>
      <c r="B26" s="10"/>
      <c r="C26" s="11"/>
      <c r="D26" s="3"/>
      <c r="E26" s="12"/>
      <c r="F26" s="3"/>
      <c r="G26" s="3" t="str">
        <f t="shared" si="1"/>
        <v/>
      </c>
      <c r="H26" s="27"/>
    </row>
    <row r="27" spans="1:8" ht="14.25" customHeight="1" x14ac:dyDescent="0.2">
      <c r="A27" s="25">
        <v>20</v>
      </c>
      <c r="B27" s="10"/>
      <c r="C27" s="11"/>
      <c r="D27" s="3"/>
      <c r="E27" s="36"/>
      <c r="F27" s="3"/>
      <c r="G27" s="3" t="str">
        <f t="shared" si="1"/>
        <v/>
      </c>
      <c r="H27" s="27"/>
    </row>
    <row r="28" spans="1:8" x14ac:dyDescent="0.2">
      <c r="A28" s="25"/>
      <c r="B28" s="5" t="s">
        <v>200</v>
      </c>
      <c r="C28" s="3">
        <f>SUM(C8:C27)</f>
        <v>26</v>
      </c>
      <c r="D28" s="3"/>
      <c r="E28" s="13"/>
      <c r="F28" s="3"/>
      <c r="G28" s="11">
        <f>IF(COUNTIF(G8:G27,"x")&gt;1,"X",SUM(G8:G27))</f>
        <v>122</v>
      </c>
      <c r="H28" s="27"/>
    </row>
    <row r="29" spans="1:8" x14ac:dyDescent="0.2">
      <c r="B29" s="28"/>
      <c r="C29" s="14"/>
      <c r="D29" s="14"/>
      <c r="E29" s="29"/>
      <c r="F29" s="14"/>
      <c r="G29" s="14"/>
      <c r="H29" s="30"/>
    </row>
    <row r="30" spans="1:8" x14ac:dyDescent="0.2">
      <c r="B30" s="28"/>
      <c r="C30" s="14"/>
      <c r="D30" s="14"/>
      <c r="E30" s="29"/>
      <c r="F30" s="14"/>
      <c r="G30" s="14"/>
      <c r="H30" s="30"/>
    </row>
  </sheetData>
  <sheetProtection selectLockedCells="1"/>
  <phoneticPr fontId="4" type="noConversion"/>
  <conditionalFormatting sqref="C15">
    <cfRule type="cellIs" dxfId="65" priority="23" stopIfTrue="1" operator="equal">
      <formula>4</formula>
    </cfRule>
    <cfRule type="cellIs" dxfId="64" priority="24" stopIfTrue="1" operator="equal">
      <formula>3</formula>
    </cfRule>
  </conditionalFormatting>
  <conditionalFormatting sqref="C15">
    <cfRule type="cellIs" dxfId="63" priority="22" stopIfTrue="1" operator="equal">
      <formula>5</formula>
    </cfRule>
  </conditionalFormatting>
  <conditionalFormatting sqref="C10:C11 C21:C27 C14:C18">
    <cfRule type="expression" dxfId="62" priority="18">
      <formula>AND(C10&gt;0, ISBLANK(E10)=TRUE)</formula>
    </cfRule>
    <cfRule type="cellIs" dxfId="61" priority="19" stopIfTrue="1" operator="equal">
      <formula>5</formula>
    </cfRule>
    <cfRule type="cellIs" dxfId="60" priority="20" stopIfTrue="1" operator="equal">
      <formula>4</formula>
    </cfRule>
    <cfRule type="cellIs" dxfId="59" priority="21" stopIfTrue="1" operator="equal">
      <formula>3</formula>
    </cfRule>
  </conditionalFormatting>
  <conditionalFormatting sqref="C28">
    <cfRule type="expression" dxfId="58" priority="17">
      <formula>COUNT($C$8:$C$27)&lt;&gt;COUNT($G$8:$G$27)</formula>
    </cfRule>
  </conditionalFormatting>
  <conditionalFormatting sqref="C19:C20">
    <cfRule type="expression" dxfId="57" priority="13">
      <formula>AND(C19&gt;0, ISBLANK(E19)=TRUE)</formula>
    </cfRule>
    <cfRule type="cellIs" dxfId="56" priority="14" stopIfTrue="1" operator="equal">
      <formula>5</formula>
    </cfRule>
    <cfRule type="cellIs" dxfId="55" priority="15" stopIfTrue="1" operator="equal">
      <formula>4</formula>
    </cfRule>
    <cfRule type="cellIs" dxfId="54" priority="16" stopIfTrue="1" operator="equal">
      <formula>3</formula>
    </cfRule>
  </conditionalFormatting>
  <conditionalFormatting sqref="C8:C9">
    <cfRule type="expression" dxfId="53" priority="9">
      <formula>AND(C8&gt;0, ISBLANK(E8)=TRUE)</formula>
    </cfRule>
    <cfRule type="cellIs" dxfId="52" priority="10" stopIfTrue="1" operator="equal">
      <formula>5</formula>
    </cfRule>
    <cfRule type="cellIs" dxfId="51" priority="11" stopIfTrue="1" operator="equal">
      <formula>4</formula>
    </cfRule>
    <cfRule type="cellIs" dxfId="50" priority="12" stopIfTrue="1" operator="equal">
      <formula>3</formula>
    </cfRule>
  </conditionalFormatting>
  <conditionalFormatting sqref="C12:C13">
    <cfRule type="expression" dxfId="49" priority="5">
      <formula>AND(C12&gt;0, ISBLANK(E12)=TRUE)</formula>
    </cfRule>
    <cfRule type="cellIs" dxfId="48" priority="6" stopIfTrue="1" operator="equal">
      <formula>5</formula>
    </cfRule>
    <cfRule type="cellIs" dxfId="47" priority="7" stopIfTrue="1" operator="equal">
      <formula>4</formula>
    </cfRule>
    <cfRule type="cellIs" dxfId="46" priority="8" stopIfTrue="1" operator="equal">
      <formula>3</formula>
    </cfRule>
  </conditionalFormatting>
  <conditionalFormatting sqref="G8:G9">
    <cfRule type="cellIs" dxfId="45" priority="1" operator="equal">
      <formula>"x"</formula>
    </cfRule>
  </conditionalFormatting>
  <dataValidations count="2">
    <dataValidation type="whole" allowBlank="1" showInputMessage="1" showErrorMessage="1" promptTitle="Bewertung" prompt="Bitte zwischen 1 und 5 bewerten_x000a_(1=negativste Bewertung)" sqref="E8:E27">
      <formula1>1</formula1>
      <formula2>5</formula2>
    </dataValidation>
    <dataValidation type="whole" allowBlank="1" showInputMessage="1" showErrorMessage="1" promptTitle="Wichtung" prompt="Multiplikator für die Bedeutung" sqref="C8:C27">
      <formula1>1</formula1>
      <formula2>5</formula2>
    </dataValidation>
  </dataValidations>
  <pageMargins left="0.78740157480314965" right="0.78740157480314965" top="0.98425196850393704" bottom="0.98425196850393704" header="0.51181102362204722" footer="0.51181102362204722"/>
  <pageSetup paperSize="9" orientation="landscape" r:id="rId1"/>
  <headerFooter alignWithMargins="0">
    <oddHeader>&amp;RFraunhofer IGCV, VDMA Bayern
&amp;"Arial,Fett"Leitaden für den Einsatz von ortsflexiblen kollaborativen Robotern</oddHeader>
    <oddFooter>&amp;RGedruckt am &amp;D
Seite &amp;P von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2:H30"/>
  <sheetViews>
    <sheetView zoomScaleNormal="100" workbookViewId="0">
      <selection activeCell="D39" sqref="D39"/>
    </sheetView>
  </sheetViews>
  <sheetFormatPr baseColWidth="10" defaultColWidth="11.42578125" defaultRowHeight="12" x14ac:dyDescent="0.2"/>
  <cols>
    <col min="1" max="1" width="2.7109375" style="14" bestFit="1" customWidth="1"/>
    <col min="2" max="2" width="38.7109375" style="15" customWidth="1"/>
    <col min="3" max="3" width="10.7109375" style="15" customWidth="1"/>
    <col min="4" max="4" width="11.7109375" style="15" customWidth="1"/>
    <col min="5" max="5" width="7.7109375" style="15" bestFit="1" customWidth="1"/>
    <col min="6" max="6" width="11.7109375" style="15" customWidth="1"/>
    <col min="7" max="7" width="10.7109375" style="15" customWidth="1"/>
    <col min="8" max="8" width="42.140625" style="15" bestFit="1" customWidth="1"/>
    <col min="9" max="16384" width="11.42578125" style="15"/>
  </cols>
  <sheetData>
    <row r="2" spans="1:8" ht="12.75" customHeight="1" thickBot="1" x14ac:dyDescent="0.25"/>
    <row r="3" spans="1:8" ht="13.5" customHeight="1" x14ac:dyDescent="0.2">
      <c r="B3" s="34" t="s">
        <v>0</v>
      </c>
    </row>
    <row r="4" spans="1:8" ht="15" customHeight="1" x14ac:dyDescent="0.2">
      <c r="B4" s="18" t="s">
        <v>140</v>
      </c>
      <c r="C4" s="19"/>
      <c r="D4" s="19"/>
      <c r="E4" s="19"/>
      <c r="F4" s="20"/>
      <c r="G4" s="21"/>
    </row>
    <row r="5" spans="1:8" ht="15" customHeight="1" x14ac:dyDescent="0.2">
      <c r="A5" s="22"/>
      <c r="C5" s="23"/>
      <c r="D5" s="23"/>
      <c r="E5" s="23"/>
      <c r="F5" s="23"/>
      <c r="G5" s="23"/>
      <c r="H5" s="22"/>
    </row>
    <row r="6" spans="1:8" ht="15" customHeight="1" x14ac:dyDescent="0.2">
      <c r="B6" s="24"/>
      <c r="C6" s="24"/>
      <c r="D6" s="24"/>
      <c r="E6" s="24"/>
      <c r="F6" s="24"/>
      <c r="G6" s="24"/>
    </row>
    <row r="7" spans="1:8" x14ac:dyDescent="0.2">
      <c r="A7" s="25" t="s">
        <v>1</v>
      </c>
      <c r="B7" s="6" t="s">
        <v>181</v>
      </c>
      <c r="C7" s="7" t="s">
        <v>3</v>
      </c>
      <c r="D7" s="8" t="s">
        <v>4</v>
      </c>
      <c r="E7" s="8" t="s">
        <v>135</v>
      </c>
      <c r="F7" s="8" t="s">
        <v>6</v>
      </c>
      <c r="G7" s="9" t="s">
        <v>5</v>
      </c>
      <c r="H7" s="26" t="s">
        <v>7</v>
      </c>
    </row>
    <row r="8" spans="1:8" ht="14.25" customHeight="1" x14ac:dyDescent="0.2">
      <c r="A8" s="25">
        <v>1</v>
      </c>
      <c r="B8" s="10" t="s">
        <v>55</v>
      </c>
      <c r="C8" s="11">
        <v>5</v>
      </c>
      <c r="D8" s="2" t="s">
        <v>56</v>
      </c>
      <c r="E8" s="12">
        <v>5</v>
      </c>
      <c r="F8" s="3" t="s">
        <v>57</v>
      </c>
      <c r="G8" s="3">
        <f t="shared" ref="G8:G27" si="0">IF(OR(C8="",E8=""),"",C8*E8)</f>
        <v>25</v>
      </c>
      <c r="H8" s="27" t="s">
        <v>58</v>
      </c>
    </row>
    <row r="9" spans="1:8" ht="14.25" customHeight="1" x14ac:dyDescent="0.2">
      <c r="A9" s="25">
        <v>2</v>
      </c>
      <c r="B9" s="10" t="s">
        <v>147</v>
      </c>
      <c r="C9" s="11">
        <v>4</v>
      </c>
      <c r="D9" s="3" t="s">
        <v>146</v>
      </c>
      <c r="E9" s="12">
        <v>4</v>
      </c>
      <c r="F9" s="3" t="s">
        <v>145</v>
      </c>
      <c r="G9" s="3">
        <f t="shared" si="0"/>
        <v>16</v>
      </c>
      <c r="H9" s="27" t="s">
        <v>196</v>
      </c>
    </row>
    <row r="10" spans="1:8" ht="14.25" customHeight="1" x14ac:dyDescent="0.2">
      <c r="A10" s="25">
        <v>3</v>
      </c>
      <c r="B10" s="10" t="s">
        <v>190</v>
      </c>
      <c r="C10" s="11">
        <v>5</v>
      </c>
      <c r="D10" s="3" t="s">
        <v>61</v>
      </c>
      <c r="E10" s="12">
        <v>3</v>
      </c>
      <c r="F10" s="3" t="s">
        <v>192</v>
      </c>
      <c r="G10" s="3">
        <f t="shared" si="0"/>
        <v>15</v>
      </c>
      <c r="H10" s="27" t="s">
        <v>62</v>
      </c>
    </row>
    <row r="11" spans="1:8" ht="14.25" customHeight="1" x14ac:dyDescent="0.2">
      <c r="A11" s="25">
        <v>4</v>
      </c>
      <c r="B11" s="10" t="s">
        <v>63</v>
      </c>
      <c r="C11" s="11">
        <v>4</v>
      </c>
      <c r="D11" s="3" t="s">
        <v>14</v>
      </c>
      <c r="E11" s="12">
        <v>5</v>
      </c>
      <c r="F11" s="3" t="s">
        <v>15</v>
      </c>
      <c r="G11" s="3">
        <f t="shared" si="0"/>
        <v>20</v>
      </c>
      <c r="H11" s="27" t="s">
        <v>195</v>
      </c>
    </row>
    <row r="12" spans="1:8" ht="14.25" customHeight="1" x14ac:dyDescent="0.2">
      <c r="A12" s="25">
        <v>5</v>
      </c>
      <c r="B12" s="10" t="s">
        <v>64</v>
      </c>
      <c r="C12" s="11">
        <v>4</v>
      </c>
      <c r="D12" s="3" t="s">
        <v>36</v>
      </c>
      <c r="E12" s="12">
        <v>3</v>
      </c>
      <c r="F12" s="3" t="s">
        <v>15</v>
      </c>
      <c r="G12" s="3">
        <f t="shared" si="0"/>
        <v>12</v>
      </c>
      <c r="H12" s="27" t="s">
        <v>148</v>
      </c>
    </row>
    <row r="13" spans="1:8" ht="14.25" customHeight="1" x14ac:dyDescent="0.2">
      <c r="A13" s="25">
        <v>6</v>
      </c>
      <c r="B13" s="10" t="s">
        <v>65</v>
      </c>
      <c r="C13" s="11">
        <v>4</v>
      </c>
      <c r="D13" s="3" t="s">
        <v>61</v>
      </c>
      <c r="E13" s="12">
        <v>4</v>
      </c>
      <c r="F13" s="3" t="s">
        <v>192</v>
      </c>
      <c r="G13" s="3">
        <f t="shared" si="0"/>
        <v>16</v>
      </c>
      <c r="H13" s="27" t="s">
        <v>149</v>
      </c>
    </row>
    <row r="14" spans="1:8" ht="14.25" customHeight="1" x14ac:dyDescent="0.2">
      <c r="A14" s="25">
        <v>7</v>
      </c>
      <c r="B14" s="10" t="s">
        <v>66</v>
      </c>
      <c r="C14" s="11">
        <v>3</v>
      </c>
      <c r="D14" s="37" t="s">
        <v>193</v>
      </c>
      <c r="E14" s="38" t="s">
        <v>152</v>
      </c>
      <c r="F14" s="37" t="s">
        <v>194</v>
      </c>
      <c r="G14" s="3">
        <f>IF(OR(C14="",E14=""),"",IF(E14="1-Schicht",C14*5,IF(E14="2-Schicht",C14*3,IF(E14="3-Schicht",C14*1))))</f>
        <v>15</v>
      </c>
      <c r="H14" s="27"/>
    </row>
    <row r="15" spans="1:8" ht="14.25" customHeight="1" x14ac:dyDescent="0.2">
      <c r="A15" s="25">
        <v>8</v>
      </c>
      <c r="B15" s="10" t="s">
        <v>67</v>
      </c>
      <c r="C15" s="11">
        <v>3</v>
      </c>
      <c r="D15" s="3" t="s">
        <v>68</v>
      </c>
      <c r="E15" s="12">
        <v>4</v>
      </c>
      <c r="F15" s="3" t="s">
        <v>12</v>
      </c>
      <c r="G15" s="3">
        <f t="shared" si="0"/>
        <v>12</v>
      </c>
      <c r="H15" s="27" t="s">
        <v>69</v>
      </c>
    </row>
    <row r="16" spans="1:8" ht="14.25" customHeight="1" x14ac:dyDescent="0.2">
      <c r="A16" s="25">
        <v>9</v>
      </c>
      <c r="B16" s="10" t="s">
        <v>70</v>
      </c>
      <c r="C16" s="11"/>
      <c r="D16" s="3" t="s">
        <v>71</v>
      </c>
      <c r="E16" s="12">
        <v>3</v>
      </c>
      <c r="F16" s="3" t="s">
        <v>192</v>
      </c>
      <c r="G16" s="3" t="str">
        <f t="shared" si="0"/>
        <v/>
      </c>
      <c r="H16" s="27"/>
    </row>
    <row r="17" spans="1:8" ht="14.25" customHeight="1" x14ac:dyDescent="0.2">
      <c r="A17" s="25">
        <v>10</v>
      </c>
      <c r="B17" s="10" t="s">
        <v>191</v>
      </c>
      <c r="C17" s="11">
        <v>4</v>
      </c>
      <c r="D17" s="3" t="s">
        <v>150</v>
      </c>
      <c r="E17" s="12">
        <v>4</v>
      </c>
      <c r="F17" s="3" t="s">
        <v>151</v>
      </c>
      <c r="G17" s="3">
        <f t="shared" si="0"/>
        <v>16</v>
      </c>
      <c r="H17" s="27"/>
    </row>
    <row r="18" spans="1:8" ht="14.25" customHeight="1" x14ac:dyDescent="0.2">
      <c r="A18" s="25">
        <v>11</v>
      </c>
      <c r="B18" s="10"/>
      <c r="C18" s="11"/>
      <c r="D18" s="3"/>
      <c r="E18" s="12"/>
      <c r="F18" s="3"/>
      <c r="G18" s="3" t="str">
        <f t="shared" si="0"/>
        <v/>
      </c>
      <c r="H18" s="27"/>
    </row>
    <row r="19" spans="1:8" ht="14.25" customHeight="1" x14ac:dyDescent="0.2">
      <c r="A19" s="25">
        <v>12</v>
      </c>
      <c r="B19" s="10"/>
      <c r="C19" s="11"/>
      <c r="D19" s="3"/>
      <c r="E19" s="12"/>
      <c r="F19" s="3"/>
      <c r="G19" s="3" t="str">
        <f t="shared" si="0"/>
        <v/>
      </c>
      <c r="H19" s="27"/>
    </row>
    <row r="20" spans="1:8" ht="14.25" customHeight="1" x14ac:dyDescent="0.2">
      <c r="A20" s="25">
        <v>13</v>
      </c>
      <c r="B20" s="10"/>
      <c r="C20" s="11"/>
      <c r="D20" s="3"/>
      <c r="E20" s="12"/>
      <c r="F20" s="3"/>
      <c r="G20" s="3" t="str">
        <f t="shared" si="0"/>
        <v/>
      </c>
      <c r="H20" s="27"/>
    </row>
    <row r="21" spans="1:8" ht="14.25" customHeight="1" x14ac:dyDescent="0.2">
      <c r="A21" s="25">
        <v>14</v>
      </c>
      <c r="B21" s="10"/>
      <c r="C21" s="11"/>
      <c r="D21" s="3"/>
      <c r="E21" s="12"/>
      <c r="F21" s="3"/>
      <c r="G21" s="3" t="str">
        <f t="shared" si="0"/>
        <v/>
      </c>
      <c r="H21" s="27"/>
    </row>
    <row r="22" spans="1:8" ht="14.25" customHeight="1" x14ac:dyDescent="0.2">
      <c r="A22" s="25">
        <v>15</v>
      </c>
      <c r="B22" s="10"/>
      <c r="C22" s="11"/>
      <c r="D22" s="3"/>
      <c r="E22" s="12"/>
      <c r="F22" s="3"/>
      <c r="G22" s="3" t="str">
        <f t="shared" si="0"/>
        <v/>
      </c>
      <c r="H22" s="27"/>
    </row>
    <row r="23" spans="1:8" ht="14.25" customHeight="1" x14ac:dyDescent="0.2">
      <c r="A23" s="25">
        <v>16</v>
      </c>
      <c r="B23" s="10"/>
      <c r="C23" s="11"/>
      <c r="D23" s="3"/>
      <c r="E23" s="12"/>
      <c r="F23" s="3"/>
      <c r="G23" s="3" t="str">
        <f t="shared" si="0"/>
        <v/>
      </c>
      <c r="H23" s="27"/>
    </row>
    <row r="24" spans="1:8" ht="14.25" customHeight="1" x14ac:dyDescent="0.2">
      <c r="A24" s="25">
        <v>17</v>
      </c>
      <c r="B24" s="10"/>
      <c r="C24" s="11"/>
      <c r="D24" s="3"/>
      <c r="E24" s="12"/>
      <c r="F24" s="3"/>
      <c r="G24" s="3" t="str">
        <f t="shared" si="0"/>
        <v/>
      </c>
      <c r="H24" s="27"/>
    </row>
    <row r="25" spans="1:8" ht="14.25" customHeight="1" x14ac:dyDescent="0.2">
      <c r="A25" s="25">
        <v>18</v>
      </c>
      <c r="B25" s="10"/>
      <c r="C25" s="11"/>
      <c r="D25" s="3"/>
      <c r="E25" s="12"/>
      <c r="F25" s="3"/>
      <c r="G25" s="3" t="str">
        <f t="shared" si="0"/>
        <v/>
      </c>
      <c r="H25" s="27"/>
    </row>
    <row r="26" spans="1:8" ht="14.25" customHeight="1" x14ac:dyDescent="0.2">
      <c r="A26" s="25">
        <v>19</v>
      </c>
      <c r="B26" s="10"/>
      <c r="C26" s="11"/>
      <c r="D26" s="3"/>
      <c r="E26" s="12"/>
      <c r="F26" s="3"/>
      <c r="G26" s="3" t="str">
        <f t="shared" si="0"/>
        <v/>
      </c>
      <c r="H26" s="27"/>
    </row>
    <row r="27" spans="1:8" ht="14.25" customHeight="1" x14ac:dyDescent="0.2">
      <c r="A27" s="25">
        <v>20</v>
      </c>
      <c r="B27" s="10"/>
      <c r="C27" s="11"/>
      <c r="D27" s="3"/>
      <c r="E27" s="12"/>
      <c r="F27" s="3"/>
      <c r="G27" s="3" t="str">
        <f t="shared" si="0"/>
        <v/>
      </c>
      <c r="H27" s="27"/>
    </row>
    <row r="28" spans="1:8" x14ac:dyDescent="0.2">
      <c r="A28" s="25"/>
      <c r="B28" s="5" t="s">
        <v>200</v>
      </c>
      <c r="C28" s="3">
        <f>IF(E14="",SUM(C8:C27)-C14,SUM(C8:C27))</f>
        <v>36</v>
      </c>
      <c r="D28" s="3"/>
      <c r="E28" s="13"/>
      <c r="F28" s="3"/>
      <c r="G28" s="11">
        <f>SUM(G8:G27)</f>
        <v>147</v>
      </c>
      <c r="H28" s="27"/>
    </row>
    <row r="29" spans="1:8" x14ac:dyDescent="0.2">
      <c r="B29" s="28"/>
      <c r="C29" s="14"/>
      <c r="D29" s="14"/>
      <c r="E29" s="29"/>
      <c r="F29" s="14"/>
      <c r="G29" s="14"/>
      <c r="H29" s="30"/>
    </row>
    <row r="30" spans="1:8" x14ac:dyDescent="0.2">
      <c r="B30" s="28"/>
      <c r="C30" s="14"/>
      <c r="D30" s="14"/>
      <c r="E30" s="29"/>
      <c r="F30" s="14"/>
      <c r="G30" s="14"/>
      <c r="H30" s="30"/>
    </row>
  </sheetData>
  <sheetProtection selectLockedCells="1"/>
  <conditionalFormatting sqref="C4 C6 C29:C1048576">
    <cfRule type="cellIs" dxfId="44" priority="16" stopIfTrue="1" operator="equal">
      <formula>4</formula>
    </cfRule>
    <cfRule type="cellIs" dxfId="43" priority="17" stopIfTrue="1" operator="equal">
      <formula>3</formula>
    </cfRule>
  </conditionalFormatting>
  <conditionalFormatting sqref="C5">
    <cfRule type="cellIs" dxfId="42" priority="6" stopIfTrue="1" operator="equal">
      <formula>4</formula>
    </cfRule>
    <cfRule type="cellIs" dxfId="41" priority="7" stopIfTrue="1" operator="equal">
      <formula>3</formula>
    </cfRule>
  </conditionalFormatting>
  <conditionalFormatting sqref="C28">
    <cfRule type="expression" dxfId="40" priority="5">
      <formula>COUNT($C$8:$C$27)&lt;&gt;COUNT($G$8:$G$27)</formula>
    </cfRule>
  </conditionalFormatting>
  <conditionalFormatting sqref="C8:C27">
    <cfRule type="expression" dxfId="39" priority="1">
      <formula>AND(C8&gt;0, ISBLANK(E8)=TRUE)</formula>
    </cfRule>
    <cfRule type="cellIs" dxfId="38" priority="3" stopIfTrue="1" operator="equal">
      <formula>4</formula>
    </cfRule>
    <cfRule type="cellIs" dxfId="37" priority="4" stopIfTrue="1" operator="equal">
      <formula>3</formula>
    </cfRule>
  </conditionalFormatting>
  <conditionalFormatting sqref="C8:C27">
    <cfRule type="cellIs" dxfId="36" priority="2" stopIfTrue="1" operator="equal">
      <formula>5</formula>
    </cfRule>
  </conditionalFormatting>
  <dataValidations count="3">
    <dataValidation type="list" allowBlank="1" showInputMessage="1" showErrorMessage="1" sqref="E14">
      <formula1>"1-Schicht,2-Schicht,3-Schicht"</formula1>
    </dataValidation>
    <dataValidation type="whole" allowBlank="1" showInputMessage="1" showErrorMessage="1" promptTitle="Wichtung" prompt="Multiplikator für die Bedeutung" sqref="C8:C27">
      <formula1>1</formula1>
      <formula2>5</formula2>
    </dataValidation>
    <dataValidation type="whole" allowBlank="1" showInputMessage="1" showErrorMessage="1" promptTitle="Bewertung" prompt="Bitte zwischen 1 und 5 bewerten_x000a_(1=negativste Bewertung)" sqref="E8:E13 E15:E27">
      <formula1>1</formula1>
      <formula2>5</formula2>
    </dataValidation>
  </dataValidations>
  <pageMargins left="0.78740157480314965" right="0.78740157480314965" top="0.98425196850393704" bottom="0.98425196850393704" header="0.51181102362204722" footer="0.51181102362204722"/>
  <pageSetup paperSize="9" scale="96" orientation="landscape" r:id="rId1"/>
  <headerFooter alignWithMargins="0">
    <oddHeader>&amp;RFraunhofer IGCV, VDMA Bayern
&amp;"Arial,Fett"Leitaden für den Einsatz von ortsflexiblen kollaborativen Robotern</oddHeader>
    <oddFooter>&amp;RGedruckt am  &amp;D
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H30"/>
  <sheetViews>
    <sheetView zoomScaleNormal="100" workbookViewId="0">
      <selection activeCell="B29" sqref="B29"/>
    </sheetView>
  </sheetViews>
  <sheetFormatPr baseColWidth="10" defaultColWidth="11.42578125" defaultRowHeight="12" x14ac:dyDescent="0.2"/>
  <cols>
    <col min="1" max="1" width="2.7109375" style="14" bestFit="1" customWidth="1"/>
    <col min="2" max="2" width="38.7109375" style="15" customWidth="1"/>
    <col min="3" max="3" width="10.7109375" style="15" customWidth="1"/>
    <col min="4" max="4" width="11.7109375" style="15" customWidth="1"/>
    <col min="5" max="5" width="5.7109375" style="15" customWidth="1"/>
    <col min="6" max="6" width="11.7109375" style="15" customWidth="1"/>
    <col min="7" max="7" width="10.7109375" style="15" customWidth="1"/>
    <col min="8" max="8" width="35.7109375" style="15" customWidth="1"/>
    <col min="9" max="16384" width="11.42578125" style="15"/>
  </cols>
  <sheetData>
    <row r="1" spans="1:8" x14ac:dyDescent="0.2">
      <c r="F1" s="16"/>
      <c r="G1" s="17"/>
    </row>
    <row r="2" spans="1:8" ht="12.75" customHeight="1" thickBot="1" x14ac:dyDescent="0.25">
      <c r="F2" s="16"/>
      <c r="G2" s="17"/>
    </row>
    <row r="3" spans="1:8" ht="13.5" customHeight="1" x14ac:dyDescent="0.2">
      <c r="B3" s="34" t="s">
        <v>0</v>
      </c>
      <c r="F3" s="16"/>
      <c r="G3" s="17"/>
    </row>
    <row r="4" spans="1:8" ht="15" customHeight="1" x14ac:dyDescent="0.2">
      <c r="B4" s="18" t="s">
        <v>140</v>
      </c>
      <c r="F4" s="16"/>
      <c r="G4" s="17"/>
    </row>
    <row r="5" spans="1:8" ht="15" customHeight="1" x14ac:dyDescent="0.2">
      <c r="F5" s="16"/>
      <c r="G5" s="17"/>
    </row>
    <row r="6" spans="1:8" ht="15" customHeight="1" x14ac:dyDescent="0.2">
      <c r="B6" s="24"/>
      <c r="C6" s="24"/>
      <c r="D6" s="24"/>
      <c r="E6" s="24"/>
      <c r="F6" s="24"/>
      <c r="G6" s="24"/>
    </row>
    <row r="7" spans="1:8" x14ac:dyDescent="0.2">
      <c r="A7" s="25" t="s">
        <v>1</v>
      </c>
      <c r="B7" s="6" t="s">
        <v>72</v>
      </c>
      <c r="C7" s="7" t="s">
        <v>3</v>
      </c>
      <c r="D7" s="8" t="s">
        <v>4</v>
      </c>
      <c r="E7" s="8" t="s">
        <v>135</v>
      </c>
      <c r="F7" s="8" t="s">
        <v>6</v>
      </c>
      <c r="G7" s="9" t="s">
        <v>5</v>
      </c>
      <c r="H7" s="26" t="s">
        <v>7</v>
      </c>
    </row>
    <row r="8" spans="1:8" ht="14.25" customHeight="1" x14ac:dyDescent="0.2">
      <c r="A8" s="25">
        <v>1</v>
      </c>
      <c r="B8" s="10" t="s">
        <v>154</v>
      </c>
      <c r="C8" s="11">
        <v>5</v>
      </c>
      <c r="D8" s="2" t="s">
        <v>150</v>
      </c>
      <c r="E8" s="12">
        <v>4</v>
      </c>
      <c r="F8" s="3" t="s">
        <v>151</v>
      </c>
      <c r="G8" s="3">
        <f t="shared" ref="G8:G16" si="0">IF(OR(C8="",E8=""),"",C8*E8)</f>
        <v>20</v>
      </c>
      <c r="H8" s="27" t="s">
        <v>175</v>
      </c>
    </row>
    <row r="9" spans="1:8" ht="14.25" customHeight="1" x14ac:dyDescent="0.2">
      <c r="A9" s="25">
        <v>2</v>
      </c>
      <c r="B9" s="10" t="s">
        <v>155</v>
      </c>
      <c r="C9" s="11">
        <v>4</v>
      </c>
      <c r="D9" s="3" t="s">
        <v>156</v>
      </c>
      <c r="E9" s="12">
        <v>3</v>
      </c>
      <c r="F9" s="3" t="s">
        <v>157</v>
      </c>
      <c r="G9" s="3">
        <f t="shared" si="0"/>
        <v>12</v>
      </c>
      <c r="H9" s="27"/>
    </row>
    <row r="10" spans="1:8" ht="14.25" customHeight="1" x14ac:dyDescent="0.2">
      <c r="A10" s="25">
        <v>3</v>
      </c>
      <c r="B10" s="10" t="s">
        <v>73</v>
      </c>
      <c r="C10" s="11">
        <v>5</v>
      </c>
      <c r="D10" s="2" t="s">
        <v>74</v>
      </c>
      <c r="E10" s="12">
        <v>4</v>
      </c>
      <c r="F10" s="3" t="s">
        <v>75</v>
      </c>
      <c r="G10" s="3">
        <f t="shared" si="0"/>
        <v>20</v>
      </c>
      <c r="H10" s="27" t="s">
        <v>176</v>
      </c>
    </row>
    <row r="11" spans="1:8" ht="14.25" customHeight="1" x14ac:dyDescent="0.2">
      <c r="A11" s="25">
        <v>4</v>
      </c>
      <c r="B11" s="10" t="s">
        <v>158</v>
      </c>
      <c r="C11" s="11">
        <v>4</v>
      </c>
      <c r="D11" s="3" t="s">
        <v>76</v>
      </c>
      <c r="E11" s="12">
        <v>3</v>
      </c>
      <c r="F11" s="3" t="s">
        <v>40</v>
      </c>
      <c r="G11" s="3">
        <f t="shared" si="0"/>
        <v>12</v>
      </c>
      <c r="H11" s="27" t="s">
        <v>159</v>
      </c>
    </row>
    <row r="12" spans="1:8" ht="14.25" customHeight="1" x14ac:dyDescent="0.2">
      <c r="A12" s="25">
        <v>5</v>
      </c>
      <c r="B12" s="10" t="s">
        <v>43</v>
      </c>
      <c r="C12" s="11">
        <v>4</v>
      </c>
      <c r="D12" s="3" t="s">
        <v>14</v>
      </c>
      <c r="E12" s="12">
        <v>3</v>
      </c>
      <c r="F12" s="3" t="s">
        <v>15</v>
      </c>
      <c r="G12" s="3">
        <f t="shared" si="0"/>
        <v>12</v>
      </c>
      <c r="H12" s="27" t="s">
        <v>77</v>
      </c>
    </row>
    <row r="13" spans="1:8" ht="14.25" customHeight="1" x14ac:dyDescent="0.2">
      <c r="A13" s="25">
        <v>6</v>
      </c>
      <c r="B13" s="10" t="s">
        <v>78</v>
      </c>
      <c r="C13" s="11">
        <v>4</v>
      </c>
      <c r="D13" s="3" t="s">
        <v>17</v>
      </c>
      <c r="E13" s="12">
        <v>3</v>
      </c>
      <c r="F13" s="3" t="s">
        <v>18</v>
      </c>
      <c r="G13" s="3">
        <f t="shared" si="0"/>
        <v>12</v>
      </c>
      <c r="H13" s="27" t="s">
        <v>79</v>
      </c>
    </row>
    <row r="14" spans="1:8" ht="14.25" customHeight="1" x14ac:dyDescent="0.2">
      <c r="A14" s="25">
        <v>7</v>
      </c>
      <c r="B14" s="10" t="s">
        <v>47</v>
      </c>
      <c r="C14" s="11">
        <v>5</v>
      </c>
      <c r="D14" s="3" t="s">
        <v>48</v>
      </c>
      <c r="E14" s="12">
        <v>4</v>
      </c>
      <c r="F14" s="3" t="s">
        <v>49</v>
      </c>
      <c r="G14" s="3">
        <f t="shared" si="0"/>
        <v>20</v>
      </c>
      <c r="H14" s="27" t="s">
        <v>160</v>
      </c>
    </row>
    <row r="15" spans="1:8" ht="14.25" customHeight="1" x14ac:dyDescent="0.2">
      <c r="A15" s="25">
        <v>8</v>
      </c>
      <c r="B15" s="10" t="s">
        <v>80</v>
      </c>
      <c r="C15" s="11">
        <v>4</v>
      </c>
      <c r="D15" s="3" t="s">
        <v>20</v>
      </c>
      <c r="E15" s="12">
        <v>3</v>
      </c>
      <c r="F15" s="3" t="s">
        <v>26</v>
      </c>
      <c r="G15" s="3">
        <f t="shared" si="0"/>
        <v>12</v>
      </c>
      <c r="H15" s="27" t="s">
        <v>197</v>
      </c>
    </row>
    <row r="16" spans="1:8" ht="14.25" customHeight="1" x14ac:dyDescent="0.2">
      <c r="A16" s="25">
        <v>9</v>
      </c>
      <c r="B16" s="10"/>
      <c r="C16" s="11"/>
      <c r="D16" s="3"/>
      <c r="E16" s="12"/>
      <c r="F16" s="3"/>
      <c r="G16" s="3" t="str">
        <f t="shared" si="0"/>
        <v/>
      </c>
      <c r="H16" s="27"/>
    </row>
    <row r="17" spans="1:8" ht="14.25" customHeight="1" x14ac:dyDescent="0.2">
      <c r="A17" s="25">
        <v>10</v>
      </c>
      <c r="B17" s="10"/>
      <c r="C17" s="11"/>
      <c r="D17" s="3"/>
      <c r="E17" s="12"/>
      <c r="F17" s="3"/>
      <c r="G17" s="3" t="str">
        <f>IF(OR(C17="",E17=""),"",C17*E17)</f>
        <v/>
      </c>
      <c r="H17" s="27"/>
    </row>
    <row r="18" spans="1:8" ht="14.25" customHeight="1" x14ac:dyDescent="0.2">
      <c r="A18" s="25">
        <v>11</v>
      </c>
      <c r="B18" s="10"/>
      <c r="C18" s="11"/>
      <c r="D18" s="3"/>
      <c r="E18" s="12"/>
      <c r="F18" s="3"/>
      <c r="G18" s="3" t="str">
        <f t="shared" ref="G18:G27" si="1">IF(OR(C18="",E18=""),"",C18*E18)</f>
        <v/>
      </c>
      <c r="H18" s="27"/>
    </row>
    <row r="19" spans="1:8" ht="14.25" customHeight="1" x14ac:dyDescent="0.2">
      <c r="A19" s="25">
        <v>12</v>
      </c>
      <c r="B19" s="10"/>
      <c r="C19" s="11"/>
      <c r="D19" s="3"/>
      <c r="E19" s="12"/>
      <c r="F19" s="3"/>
      <c r="G19" s="3" t="str">
        <f t="shared" si="1"/>
        <v/>
      </c>
      <c r="H19" s="27"/>
    </row>
    <row r="20" spans="1:8" ht="14.25" customHeight="1" x14ac:dyDescent="0.2">
      <c r="A20" s="25">
        <v>13</v>
      </c>
      <c r="B20" s="10"/>
      <c r="C20" s="11"/>
      <c r="D20" s="3"/>
      <c r="E20" s="12"/>
      <c r="F20" s="3"/>
      <c r="G20" s="3" t="str">
        <f t="shared" si="1"/>
        <v/>
      </c>
      <c r="H20" s="27"/>
    </row>
    <row r="21" spans="1:8" ht="14.25" customHeight="1" x14ac:dyDescent="0.2">
      <c r="A21" s="25">
        <v>14</v>
      </c>
      <c r="B21" s="10"/>
      <c r="C21" s="11"/>
      <c r="D21" s="3"/>
      <c r="E21" s="12"/>
      <c r="F21" s="3"/>
      <c r="G21" s="3" t="str">
        <f t="shared" si="1"/>
        <v/>
      </c>
      <c r="H21" s="27"/>
    </row>
    <row r="22" spans="1:8" ht="14.25" customHeight="1" x14ac:dyDescent="0.2">
      <c r="A22" s="25">
        <v>15</v>
      </c>
      <c r="B22" s="10"/>
      <c r="C22" s="11"/>
      <c r="D22" s="3"/>
      <c r="E22" s="12"/>
      <c r="F22" s="3"/>
      <c r="G22" s="3" t="str">
        <f t="shared" si="1"/>
        <v/>
      </c>
      <c r="H22" s="27"/>
    </row>
    <row r="23" spans="1:8" ht="14.25" customHeight="1" x14ac:dyDescent="0.2">
      <c r="A23" s="25">
        <v>16</v>
      </c>
      <c r="B23" s="10"/>
      <c r="C23" s="11"/>
      <c r="D23" s="3"/>
      <c r="E23" s="12"/>
      <c r="F23" s="3"/>
      <c r="G23" s="3" t="str">
        <f t="shared" si="1"/>
        <v/>
      </c>
      <c r="H23" s="27"/>
    </row>
    <row r="24" spans="1:8" ht="14.25" customHeight="1" x14ac:dyDescent="0.2">
      <c r="A24" s="25">
        <v>17</v>
      </c>
      <c r="B24" s="10"/>
      <c r="C24" s="11"/>
      <c r="D24" s="3"/>
      <c r="E24" s="12"/>
      <c r="F24" s="3"/>
      <c r="G24" s="3" t="str">
        <f t="shared" si="1"/>
        <v/>
      </c>
      <c r="H24" s="27"/>
    </row>
    <row r="25" spans="1:8" ht="14.25" customHeight="1" x14ac:dyDescent="0.2">
      <c r="A25" s="25">
        <v>18</v>
      </c>
      <c r="B25" s="10"/>
      <c r="C25" s="11"/>
      <c r="D25" s="3"/>
      <c r="E25" s="12"/>
      <c r="F25" s="3"/>
      <c r="G25" s="3" t="str">
        <f t="shared" si="1"/>
        <v/>
      </c>
      <c r="H25" s="27"/>
    </row>
    <row r="26" spans="1:8" ht="14.25" customHeight="1" x14ac:dyDescent="0.2">
      <c r="A26" s="25">
        <v>19</v>
      </c>
      <c r="B26" s="10"/>
      <c r="C26" s="11"/>
      <c r="D26" s="3"/>
      <c r="E26" s="12"/>
      <c r="F26" s="3"/>
      <c r="G26" s="3" t="str">
        <f t="shared" si="1"/>
        <v/>
      </c>
      <c r="H26" s="27"/>
    </row>
    <row r="27" spans="1:8" ht="14.25" customHeight="1" x14ac:dyDescent="0.2">
      <c r="A27" s="25">
        <v>20</v>
      </c>
      <c r="B27" s="10"/>
      <c r="C27" s="11"/>
      <c r="D27" s="3"/>
      <c r="E27" s="12"/>
      <c r="F27" s="3"/>
      <c r="G27" s="3" t="str">
        <f t="shared" si="1"/>
        <v/>
      </c>
      <c r="H27" s="27"/>
    </row>
    <row r="28" spans="1:8" x14ac:dyDescent="0.2">
      <c r="A28" s="25"/>
      <c r="B28" s="5" t="s">
        <v>200</v>
      </c>
      <c r="C28" s="3">
        <f>SUM(C8:C27)</f>
        <v>35</v>
      </c>
      <c r="D28" s="3"/>
      <c r="E28" s="13"/>
      <c r="F28" s="3"/>
      <c r="G28" s="11">
        <f>SUM(G8:G27)</f>
        <v>120</v>
      </c>
      <c r="H28" s="27"/>
    </row>
    <row r="29" spans="1:8" x14ac:dyDescent="0.2">
      <c r="B29" s="28"/>
      <c r="C29" s="14"/>
      <c r="D29" s="14"/>
      <c r="E29" s="29"/>
      <c r="F29" s="14"/>
      <c r="G29" s="14"/>
      <c r="H29" s="30"/>
    </row>
    <row r="30" spans="1:8" x14ac:dyDescent="0.2">
      <c r="B30" s="28"/>
      <c r="C30" s="14"/>
      <c r="D30" s="14"/>
      <c r="E30" s="29"/>
      <c r="F30" s="14"/>
      <c r="G30" s="14"/>
      <c r="H30" s="30"/>
    </row>
  </sheetData>
  <sheetProtection selectLockedCells="1"/>
  <conditionalFormatting sqref="C1:C6 C29:C1048576">
    <cfRule type="cellIs" dxfId="35" priority="16" stopIfTrue="1" operator="equal">
      <formula>4</formula>
    </cfRule>
    <cfRule type="cellIs" dxfId="34" priority="17" stopIfTrue="1" operator="equal">
      <formula>3</formula>
    </cfRule>
  </conditionalFormatting>
  <conditionalFormatting sqref="C28">
    <cfRule type="expression" dxfId="33" priority="5">
      <formula>COUNT($C$8:$C$27)&lt;&gt;COUNT($G$8:$G$27)</formula>
    </cfRule>
  </conditionalFormatting>
  <conditionalFormatting sqref="C8:C27">
    <cfRule type="expression" dxfId="32" priority="1">
      <formula>AND(C8&gt;0, ISBLANK(E8)=TRUE)</formula>
    </cfRule>
    <cfRule type="cellIs" dxfId="31" priority="3" stopIfTrue="1" operator="equal">
      <formula>4</formula>
    </cfRule>
    <cfRule type="cellIs" dxfId="30" priority="4" stopIfTrue="1" operator="equal">
      <formula>3</formula>
    </cfRule>
  </conditionalFormatting>
  <conditionalFormatting sqref="C8:C27">
    <cfRule type="cellIs" dxfId="29" priority="2" stopIfTrue="1" operator="equal">
      <formula>5</formula>
    </cfRule>
  </conditionalFormatting>
  <dataValidations xWindow="346" yWindow="563" count="2">
    <dataValidation type="whole" allowBlank="1" showInputMessage="1" showErrorMessage="1" promptTitle="Bewertung" prompt="Bitte zwischen 1 und 5 bewerten_x000a_(1=negativste Bewertung)" sqref="E8:E27">
      <formula1>1</formula1>
      <formula2>5</formula2>
    </dataValidation>
    <dataValidation type="whole" allowBlank="1" showInputMessage="1" showErrorMessage="1" promptTitle="Wichtung" prompt="Multiplikator für die Bedeutung" sqref="C8:C27">
      <formula1>1</formula1>
      <formula2>5</formula2>
    </dataValidation>
  </dataValidations>
  <pageMargins left="0.78740157480314965" right="0.78740157480314965" top="0.98425196850393704" bottom="0.98425196850393704" header="0.51181102362204722" footer="0.51181102362204722"/>
  <pageSetup paperSize="9" orientation="landscape" r:id="rId1"/>
  <headerFooter alignWithMargins="0">
    <oddHeader>&amp;RFraunhofer IGCV, VDMA Bayern
&amp;"Arial,Fett"Leitaden für den Einsatz von ortsflexiblen kollaborativen Robotern</oddHeader>
    <oddFooter>&amp;RGedruckt am &amp;D
Seite &amp;P von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H30"/>
  <sheetViews>
    <sheetView zoomScaleNormal="100" workbookViewId="0">
      <selection activeCell="K19" sqref="K19"/>
    </sheetView>
  </sheetViews>
  <sheetFormatPr baseColWidth="10" defaultColWidth="11.42578125" defaultRowHeight="12" x14ac:dyDescent="0.2"/>
  <cols>
    <col min="1" max="1" width="2.7109375" style="14" bestFit="1" customWidth="1"/>
    <col min="2" max="2" width="39.5703125" style="15" customWidth="1"/>
    <col min="3" max="3" width="10.7109375" style="15" customWidth="1"/>
    <col min="4" max="4" width="11.7109375" style="15" customWidth="1"/>
    <col min="5" max="5" width="5.7109375" style="15" customWidth="1"/>
    <col min="6" max="6" width="11.7109375" style="15" customWidth="1"/>
    <col min="7" max="7" width="10.7109375" style="15" customWidth="1"/>
    <col min="8" max="8" width="55.5703125" style="15" bestFit="1" customWidth="1"/>
    <col min="9" max="16384" width="11.42578125" style="15"/>
  </cols>
  <sheetData>
    <row r="1" spans="1:8" x14ac:dyDescent="0.2">
      <c r="B1" s="19"/>
      <c r="C1" s="19"/>
      <c r="D1" s="19"/>
      <c r="E1" s="19"/>
      <c r="F1" s="20"/>
      <c r="G1" s="21"/>
    </row>
    <row r="2" spans="1:8" ht="12.75" customHeight="1" thickBot="1" x14ac:dyDescent="0.25">
      <c r="B2" s="19"/>
      <c r="C2" s="19"/>
      <c r="D2" s="19"/>
      <c r="E2" s="19"/>
      <c r="F2" s="20"/>
      <c r="G2" s="21"/>
    </row>
    <row r="3" spans="1:8" ht="13.5" customHeight="1" x14ac:dyDescent="0.2">
      <c r="B3" s="34" t="s">
        <v>0</v>
      </c>
      <c r="C3" s="19"/>
      <c r="D3" s="19"/>
      <c r="E3" s="19"/>
      <c r="F3" s="20"/>
      <c r="G3" s="21"/>
    </row>
    <row r="4" spans="1:8" ht="15" customHeight="1" x14ac:dyDescent="0.2">
      <c r="B4" s="18" t="s">
        <v>140</v>
      </c>
      <c r="C4" s="19"/>
      <c r="D4" s="19"/>
      <c r="E4" s="19"/>
      <c r="F4" s="20"/>
      <c r="G4" s="21"/>
    </row>
    <row r="5" spans="1:8" ht="15" customHeight="1" x14ac:dyDescent="0.2">
      <c r="B5" s="18"/>
      <c r="C5" s="39"/>
      <c r="D5" s="39"/>
      <c r="E5" s="39"/>
      <c r="F5" s="39"/>
      <c r="G5" s="39"/>
    </row>
    <row r="6" spans="1:8" ht="15" customHeight="1" x14ac:dyDescent="0.2">
      <c r="A6" s="22"/>
      <c r="B6" s="39"/>
      <c r="C6" s="23"/>
      <c r="D6" s="23"/>
      <c r="E6" s="23"/>
      <c r="F6" s="23"/>
      <c r="G6" s="23"/>
      <c r="H6" s="22"/>
    </row>
    <row r="7" spans="1:8" x14ac:dyDescent="0.2">
      <c r="A7" s="25" t="s">
        <v>1</v>
      </c>
      <c r="B7" s="6" t="s">
        <v>81</v>
      </c>
      <c r="C7" s="7" t="s">
        <v>3</v>
      </c>
      <c r="D7" s="8" t="s">
        <v>4</v>
      </c>
      <c r="E7" s="8" t="s">
        <v>135</v>
      </c>
      <c r="F7" s="8" t="s">
        <v>6</v>
      </c>
      <c r="G7" s="9" t="s">
        <v>5</v>
      </c>
      <c r="H7" s="26" t="s">
        <v>7</v>
      </c>
    </row>
    <row r="8" spans="1:8" ht="14.25" customHeight="1" x14ac:dyDescent="0.2">
      <c r="A8" s="25">
        <v>1</v>
      </c>
      <c r="B8" s="10" t="s">
        <v>161</v>
      </c>
      <c r="C8" s="11">
        <v>5</v>
      </c>
      <c r="D8" s="3" t="s">
        <v>150</v>
      </c>
      <c r="E8" s="12">
        <v>4</v>
      </c>
      <c r="F8" s="3" t="s">
        <v>151</v>
      </c>
      <c r="G8" s="3">
        <f>IF(OR(C8="",E8=""),"",IF(E8&lt;3,"X",C8*E8))</f>
        <v>20</v>
      </c>
      <c r="H8" s="27" t="s">
        <v>165</v>
      </c>
    </row>
    <row r="9" spans="1:8" ht="14.25" customHeight="1" x14ac:dyDescent="0.2">
      <c r="A9" s="25">
        <v>2</v>
      </c>
      <c r="B9" s="10" t="s">
        <v>162</v>
      </c>
      <c r="C9" s="11">
        <v>4</v>
      </c>
      <c r="D9" s="3" t="s">
        <v>150</v>
      </c>
      <c r="E9" s="12">
        <v>4</v>
      </c>
      <c r="F9" s="3" t="s">
        <v>151</v>
      </c>
      <c r="G9" s="3">
        <f t="shared" ref="G9:G16" si="0">IF(OR(C9="",E9=""),"",C9*E9)</f>
        <v>16</v>
      </c>
      <c r="H9" s="27" t="s">
        <v>164</v>
      </c>
    </row>
    <row r="10" spans="1:8" ht="14.25" customHeight="1" x14ac:dyDescent="0.2">
      <c r="A10" s="25">
        <v>3</v>
      </c>
      <c r="B10" s="10" t="s">
        <v>163</v>
      </c>
      <c r="C10" s="11"/>
      <c r="D10" s="3" t="s">
        <v>150</v>
      </c>
      <c r="E10" s="12">
        <v>3</v>
      </c>
      <c r="F10" s="3" t="s">
        <v>151</v>
      </c>
      <c r="G10" s="3" t="str">
        <f t="shared" si="0"/>
        <v/>
      </c>
      <c r="H10" s="27" t="s">
        <v>166</v>
      </c>
    </row>
    <row r="11" spans="1:8" ht="14.25" customHeight="1" x14ac:dyDescent="0.2">
      <c r="A11" s="25">
        <v>4</v>
      </c>
      <c r="B11" s="10" t="s">
        <v>82</v>
      </c>
      <c r="C11" s="11">
        <v>5</v>
      </c>
      <c r="D11" s="3" t="s">
        <v>83</v>
      </c>
      <c r="E11" s="12">
        <v>5</v>
      </c>
      <c r="F11" s="3" t="s">
        <v>84</v>
      </c>
      <c r="G11" s="3">
        <f t="shared" si="0"/>
        <v>25</v>
      </c>
      <c r="H11" s="27" t="s">
        <v>85</v>
      </c>
    </row>
    <row r="12" spans="1:8" ht="14.25" customHeight="1" x14ac:dyDescent="0.2">
      <c r="A12" s="25">
        <v>5</v>
      </c>
      <c r="B12" s="10" t="s">
        <v>86</v>
      </c>
      <c r="C12" s="11">
        <v>4</v>
      </c>
      <c r="D12" s="3" t="s">
        <v>83</v>
      </c>
      <c r="E12" s="12">
        <v>3</v>
      </c>
      <c r="F12" s="3" t="s">
        <v>84</v>
      </c>
      <c r="G12" s="3">
        <f t="shared" si="0"/>
        <v>12</v>
      </c>
      <c r="H12" s="27" t="s">
        <v>182</v>
      </c>
    </row>
    <row r="13" spans="1:8" ht="14.25" customHeight="1" x14ac:dyDescent="0.2">
      <c r="A13" s="25">
        <v>6</v>
      </c>
      <c r="B13" s="10" t="s">
        <v>198</v>
      </c>
      <c r="C13" s="11"/>
      <c r="D13" s="3" t="s">
        <v>28</v>
      </c>
      <c r="E13" s="12">
        <v>3</v>
      </c>
      <c r="F13" s="3" t="s">
        <v>26</v>
      </c>
      <c r="G13" s="3" t="str">
        <f t="shared" si="0"/>
        <v/>
      </c>
      <c r="H13" s="27" t="s">
        <v>87</v>
      </c>
    </row>
    <row r="14" spans="1:8" ht="14.25" customHeight="1" x14ac:dyDescent="0.2">
      <c r="A14" s="25">
        <v>7</v>
      </c>
      <c r="B14" s="10" t="s">
        <v>88</v>
      </c>
      <c r="C14" s="11">
        <v>4</v>
      </c>
      <c r="D14" s="3" t="s">
        <v>36</v>
      </c>
      <c r="E14" s="12">
        <v>4</v>
      </c>
      <c r="F14" s="3" t="s">
        <v>89</v>
      </c>
      <c r="G14" s="3">
        <f t="shared" si="0"/>
        <v>16</v>
      </c>
      <c r="H14" s="27" t="s">
        <v>90</v>
      </c>
    </row>
    <row r="15" spans="1:8" ht="14.25" customHeight="1" x14ac:dyDescent="0.2">
      <c r="A15" s="25">
        <v>8</v>
      </c>
      <c r="B15" s="10" t="s">
        <v>91</v>
      </c>
      <c r="C15" s="11">
        <v>4</v>
      </c>
      <c r="D15" s="3" t="s">
        <v>14</v>
      </c>
      <c r="E15" s="12">
        <v>5</v>
      </c>
      <c r="F15" s="3" t="s">
        <v>15</v>
      </c>
      <c r="G15" s="3">
        <f t="shared" si="0"/>
        <v>20</v>
      </c>
      <c r="H15" s="27" t="s">
        <v>92</v>
      </c>
    </row>
    <row r="16" spans="1:8" ht="14.25" customHeight="1" x14ac:dyDescent="0.2">
      <c r="A16" s="25">
        <v>9</v>
      </c>
      <c r="B16" s="10" t="s">
        <v>93</v>
      </c>
      <c r="C16" s="11">
        <v>3</v>
      </c>
      <c r="D16" s="3" t="s">
        <v>14</v>
      </c>
      <c r="E16" s="12">
        <v>3</v>
      </c>
      <c r="F16" s="3" t="s">
        <v>15</v>
      </c>
      <c r="G16" s="3">
        <f t="shared" si="0"/>
        <v>9</v>
      </c>
      <c r="H16" s="27" t="s">
        <v>203</v>
      </c>
    </row>
    <row r="17" spans="1:8" ht="14.25" customHeight="1" x14ac:dyDescent="0.2">
      <c r="A17" s="25">
        <v>10</v>
      </c>
      <c r="B17" s="10" t="s">
        <v>199</v>
      </c>
      <c r="C17" s="11"/>
      <c r="D17" s="3" t="s">
        <v>59</v>
      </c>
      <c r="E17" s="12">
        <v>3</v>
      </c>
      <c r="F17" s="3" t="s">
        <v>24</v>
      </c>
      <c r="G17" s="3" t="str">
        <f>IF(OR(C17="",E17=""),"",C17*E17)</f>
        <v/>
      </c>
      <c r="H17" s="27" t="s">
        <v>202</v>
      </c>
    </row>
    <row r="18" spans="1:8" x14ac:dyDescent="0.2">
      <c r="A18" s="25">
        <v>11</v>
      </c>
      <c r="B18" s="10"/>
      <c r="C18" s="11"/>
      <c r="D18" s="3"/>
      <c r="E18" s="12"/>
      <c r="F18" s="3"/>
      <c r="G18" s="3" t="str">
        <f t="shared" ref="G18:G27" si="1">IF(OR(C18="",E18=""),"",C18*E18)</f>
        <v/>
      </c>
      <c r="H18" s="27"/>
    </row>
    <row r="19" spans="1:8" ht="14.25" customHeight="1" x14ac:dyDescent="0.2">
      <c r="A19" s="25">
        <v>12</v>
      </c>
      <c r="B19" s="10"/>
      <c r="C19" s="11"/>
      <c r="D19" s="3"/>
      <c r="E19" s="12"/>
      <c r="F19" s="3"/>
      <c r="G19" s="3" t="str">
        <f t="shared" si="1"/>
        <v/>
      </c>
      <c r="H19" s="27"/>
    </row>
    <row r="20" spans="1:8" ht="14.25" customHeight="1" x14ac:dyDescent="0.2">
      <c r="A20" s="25">
        <v>13</v>
      </c>
      <c r="B20" s="10"/>
      <c r="C20" s="11"/>
      <c r="D20" s="3"/>
      <c r="E20" s="12"/>
      <c r="F20" s="3"/>
      <c r="G20" s="3" t="str">
        <f t="shared" si="1"/>
        <v/>
      </c>
      <c r="H20" s="27"/>
    </row>
    <row r="21" spans="1:8" ht="14.25" customHeight="1" x14ac:dyDescent="0.2">
      <c r="A21" s="25">
        <v>14</v>
      </c>
      <c r="B21" s="10"/>
      <c r="C21" s="11"/>
      <c r="D21" s="3"/>
      <c r="E21" s="12"/>
      <c r="F21" s="3"/>
      <c r="G21" s="3" t="str">
        <f t="shared" si="1"/>
        <v/>
      </c>
      <c r="H21" s="27"/>
    </row>
    <row r="22" spans="1:8" ht="14.25" customHeight="1" x14ac:dyDescent="0.2">
      <c r="A22" s="25">
        <v>15</v>
      </c>
      <c r="B22" s="10"/>
      <c r="C22" s="11"/>
      <c r="D22" s="3"/>
      <c r="E22" s="12"/>
      <c r="F22" s="3"/>
      <c r="G22" s="3" t="str">
        <f t="shared" si="1"/>
        <v/>
      </c>
      <c r="H22" s="27"/>
    </row>
    <row r="23" spans="1:8" ht="14.25" customHeight="1" x14ac:dyDescent="0.2">
      <c r="A23" s="25">
        <v>16</v>
      </c>
      <c r="B23" s="10"/>
      <c r="C23" s="11"/>
      <c r="D23" s="3"/>
      <c r="E23" s="12"/>
      <c r="F23" s="3"/>
      <c r="G23" s="3" t="str">
        <f t="shared" si="1"/>
        <v/>
      </c>
      <c r="H23" s="27"/>
    </row>
    <row r="24" spans="1:8" ht="14.25" customHeight="1" x14ac:dyDescent="0.2">
      <c r="A24" s="25">
        <v>17</v>
      </c>
      <c r="B24" s="10"/>
      <c r="C24" s="11"/>
      <c r="D24" s="3"/>
      <c r="E24" s="12"/>
      <c r="F24" s="3"/>
      <c r="G24" s="3" t="str">
        <f t="shared" si="1"/>
        <v/>
      </c>
      <c r="H24" s="27"/>
    </row>
    <row r="25" spans="1:8" ht="14.25" customHeight="1" x14ac:dyDescent="0.2">
      <c r="A25" s="25">
        <v>18</v>
      </c>
      <c r="B25" s="10"/>
      <c r="C25" s="11"/>
      <c r="D25" s="3"/>
      <c r="E25" s="12"/>
      <c r="F25" s="3"/>
      <c r="G25" s="3" t="str">
        <f t="shared" si="1"/>
        <v/>
      </c>
      <c r="H25" s="27"/>
    </row>
    <row r="26" spans="1:8" ht="14.25" customHeight="1" x14ac:dyDescent="0.2">
      <c r="A26" s="25">
        <v>19</v>
      </c>
      <c r="B26" s="10"/>
      <c r="C26" s="11"/>
      <c r="D26" s="3"/>
      <c r="E26" s="12"/>
      <c r="F26" s="3"/>
      <c r="G26" s="3" t="str">
        <f t="shared" si="1"/>
        <v/>
      </c>
      <c r="H26" s="27"/>
    </row>
    <row r="27" spans="1:8" ht="14.25" customHeight="1" x14ac:dyDescent="0.2">
      <c r="A27" s="25">
        <v>20</v>
      </c>
      <c r="B27" s="10"/>
      <c r="C27" s="11"/>
      <c r="D27" s="3"/>
      <c r="E27" s="12"/>
      <c r="F27" s="3"/>
      <c r="G27" s="3" t="str">
        <f t="shared" si="1"/>
        <v/>
      </c>
      <c r="H27" s="27"/>
    </row>
    <row r="28" spans="1:8" x14ac:dyDescent="0.2">
      <c r="A28" s="25"/>
      <c r="B28" s="5" t="s">
        <v>200</v>
      </c>
      <c r="C28" s="3">
        <f>SUM(C8:C27)</f>
        <v>29</v>
      </c>
      <c r="D28" s="3"/>
      <c r="E28" s="13"/>
      <c r="F28" s="3"/>
      <c r="G28" s="11">
        <f>SUM(G8:G27)</f>
        <v>118</v>
      </c>
      <c r="H28" s="27"/>
    </row>
    <row r="29" spans="1:8" x14ac:dyDescent="0.2">
      <c r="B29" s="28"/>
      <c r="C29" s="14"/>
      <c r="D29" s="14"/>
      <c r="E29" s="29"/>
      <c r="F29" s="14"/>
      <c r="G29" s="14"/>
      <c r="H29" s="30"/>
    </row>
    <row r="30" spans="1:8" x14ac:dyDescent="0.2">
      <c r="B30" s="28"/>
      <c r="C30" s="14"/>
      <c r="D30" s="14"/>
      <c r="E30" s="29"/>
      <c r="F30" s="14"/>
      <c r="G30" s="14"/>
      <c r="H30" s="30"/>
    </row>
  </sheetData>
  <sheetProtection selectLockedCells="1"/>
  <conditionalFormatting sqref="C1:C5 C29:C1048576">
    <cfRule type="cellIs" dxfId="28" priority="18" stopIfTrue="1" operator="equal">
      <formula>4</formula>
    </cfRule>
    <cfRule type="cellIs" dxfId="27" priority="19" stopIfTrue="1" operator="equal">
      <formula>3</formula>
    </cfRule>
  </conditionalFormatting>
  <conditionalFormatting sqref="C6">
    <cfRule type="cellIs" dxfId="26" priority="8" stopIfTrue="1" operator="equal">
      <formula>4</formula>
    </cfRule>
    <cfRule type="cellIs" dxfId="25" priority="9" stopIfTrue="1" operator="equal">
      <formula>3</formula>
    </cfRule>
  </conditionalFormatting>
  <conditionalFormatting sqref="C28">
    <cfRule type="expression" dxfId="24" priority="7">
      <formula>COUNT($C$8:$C$27)&lt;&gt;COUNT($G$8:$G$27)</formula>
    </cfRule>
  </conditionalFormatting>
  <conditionalFormatting sqref="G8">
    <cfRule type="cellIs" dxfId="23" priority="6" operator="equal">
      <formula>"x"</formula>
    </cfRule>
  </conditionalFormatting>
  <conditionalFormatting sqref="C8:C27">
    <cfRule type="expression" dxfId="22" priority="1">
      <formula>AND(C8&gt;0, ISBLANK(E8)=TRUE)</formula>
    </cfRule>
    <cfRule type="cellIs" dxfId="21" priority="3" stopIfTrue="1" operator="equal">
      <formula>4</formula>
    </cfRule>
    <cfRule type="cellIs" dxfId="20" priority="4" stopIfTrue="1" operator="equal">
      <formula>3</formula>
    </cfRule>
  </conditionalFormatting>
  <conditionalFormatting sqref="C8:C27">
    <cfRule type="cellIs" dxfId="19" priority="2" stopIfTrue="1" operator="equal">
      <formula>5</formula>
    </cfRule>
  </conditionalFormatting>
  <dataValidations count="2">
    <dataValidation type="whole" allowBlank="1" showInputMessage="1" showErrorMessage="1" promptTitle="Wichtung" prompt="Multiplikator für die Bedeutung" sqref="C8:C27">
      <formula1>1</formula1>
      <formula2>5</formula2>
    </dataValidation>
    <dataValidation type="whole" allowBlank="1" showInputMessage="1" showErrorMessage="1" promptTitle="Bewertung" prompt="Bitte zwischen 1 und 5 bewerten_x000a_(1=negativste Bewertung)" sqref="E8:E27">
      <formula1>1</formula1>
      <formula2>5</formula2>
    </dataValidation>
  </dataValidations>
  <pageMargins left="0.78740157480314965" right="0.78740157480314965" top="0.98425196850393704" bottom="0.98425196850393704" header="0.51181102362204722" footer="0.51181102362204722"/>
  <pageSetup paperSize="9" scale="89" orientation="landscape" r:id="rId1"/>
  <headerFooter alignWithMargins="0">
    <oddHeader>&amp;RFraunhofer IGCV, VDMA Bayern
&amp;"Arial,Fett"Leitaden für den Einsatz von ortsflexiblen kollaborativen Robotern</oddHeader>
    <oddFooter>&amp;RGedruckt am &amp;D
Seite &amp;P von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H41"/>
  <sheetViews>
    <sheetView topLeftCell="C7" zoomScaleNormal="100" workbookViewId="0">
      <selection activeCell="H26" sqref="H26"/>
    </sheetView>
  </sheetViews>
  <sheetFormatPr baseColWidth="10" defaultColWidth="11.42578125" defaultRowHeight="12" x14ac:dyDescent="0.2"/>
  <cols>
    <col min="1" max="1" width="2.7109375" style="14" bestFit="1" customWidth="1"/>
    <col min="2" max="2" width="38.7109375" style="15" customWidth="1"/>
    <col min="3" max="3" width="10.7109375" style="15" customWidth="1"/>
    <col min="4" max="4" width="11.7109375" style="15" customWidth="1"/>
    <col min="5" max="5" width="5.7109375" style="15" customWidth="1"/>
    <col min="6" max="6" width="11.7109375" style="15" customWidth="1"/>
    <col min="7" max="7" width="10.7109375" style="15" customWidth="1"/>
    <col min="8" max="8" width="98.28515625" style="15" bestFit="1" customWidth="1"/>
    <col min="9" max="16384" width="11.42578125" style="15"/>
  </cols>
  <sheetData>
    <row r="1" spans="1:8" x14ac:dyDescent="0.2">
      <c r="F1" s="16"/>
      <c r="G1" s="17"/>
    </row>
    <row r="2" spans="1:8" ht="12.75" customHeight="1" thickBot="1" x14ac:dyDescent="0.25">
      <c r="F2" s="16"/>
      <c r="G2" s="17"/>
    </row>
    <row r="3" spans="1:8" ht="13.5" customHeight="1" x14ac:dyDescent="0.2">
      <c r="B3" s="34" t="s">
        <v>0</v>
      </c>
      <c r="F3" s="16"/>
      <c r="G3" s="17"/>
    </row>
    <row r="4" spans="1:8" ht="15" customHeight="1" x14ac:dyDescent="0.2">
      <c r="B4" s="18" t="s">
        <v>140</v>
      </c>
      <c r="F4" s="16"/>
      <c r="G4" s="17"/>
    </row>
    <row r="5" spans="1:8" ht="15" customHeight="1" x14ac:dyDescent="0.2">
      <c r="F5" s="16"/>
      <c r="G5" s="17"/>
    </row>
    <row r="6" spans="1:8" ht="15" customHeight="1" x14ac:dyDescent="0.2">
      <c r="B6" s="24"/>
      <c r="C6" s="24"/>
      <c r="D6" s="24"/>
      <c r="E6" s="24"/>
      <c r="F6" s="24"/>
      <c r="G6" s="24"/>
    </row>
    <row r="7" spans="1:8" x14ac:dyDescent="0.2">
      <c r="A7" s="25" t="s">
        <v>1</v>
      </c>
      <c r="B7" s="6" t="s">
        <v>205</v>
      </c>
      <c r="C7" s="7" t="s">
        <v>3</v>
      </c>
      <c r="D7" s="8" t="s">
        <v>4</v>
      </c>
      <c r="E7" s="8" t="s">
        <v>135</v>
      </c>
      <c r="F7" s="8" t="s">
        <v>6</v>
      </c>
      <c r="G7" s="9" t="s">
        <v>5</v>
      </c>
      <c r="H7" s="26" t="s">
        <v>7</v>
      </c>
    </row>
    <row r="8" spans="1:8" ht="14.25" customHeight="1" x14ac:dyDescent="0.2">
      <c r="A8" s="25">
        <v>1</v>
      </c>
      <c r="B8" s="10" t="s">
        <v>95</v>
      </c>
      <c r="C8" s="11">
        <v>5</v>
      </c>
      <c r="D8" s="2" t="s">
        <v>15</v>
      </c>
      <c r="E8" s="12">
        <v>3</v>
      </c>
      <c r="F8" s="3" t="s">
        <v>36</v>
      </c>
      <c r="G8" s="3">
        <f t="shared" ref="G8:G16" si="0">IF(OR(C8="",E8=""),"",C8*E8)</f>
        <v>15</v>
      </c>
      <c r="H8" s="27" t="s">
        <v>96</v>
      </c>
    </row>
    <row r="9" spans="1:8" ht="14.25" customHeight="1" x14ac:dyDescent="0.2">
      <c r="A9" s="25">
        <v>2</v>
      </c>
      <c r="B9" s="10" t="s">
        <v>204</v>
      </c>
      <c r="C9" s="11"/>
      <c r="D9" s="3" t="s">
        <v>15</v>
      </c>
      <c r="E9" s="12">
        <v>3</v>
      </c>
      <c r="F9" s="3" t="s">
        <v>14</v>
      </c>
      <c r="G9" s="3" t="str">
        <f t="shared" si="0"/>
        <v/>
      </c>
      <c r="H9" s="27" t="s">
        <v>208</v>
      </c>
    </row>
    <row r="10" spans="1:8" ht="14.25" customHeight="1" x14ac:dyDescent="0.2">
      <c r="A10" s="25">
        <v>3</v>
      </c>
      <c r="B10" s="10" t="s">
        <v>60</v>
      </c>
      <c r="C10" s="11">
        <v>4</v>
      </c>
      <c r="D10" s="3" t="s">
        <v>61</v>
      </c>
      <c r="E10" s="12">
        <v>2</v>
      </c>
      <c r="F10" s="3" t="s">
        <v>192</v>
      </c>
      <c r="G10" s="3">
        <f t="shared" si="0"/>
        <v>8</v>
      </c>
      <c r="H10" s="27" t="s">
        <v>169</v>
      </c>
    </row>
    <row r="11" spans="1:8" ht="14.25" customHeight="1" x14ac:dyDescent="0.2">
      <c r="A11" s="25">
        <v>4</v>
      </c>
      <c r="B11" s="10" t="s">
        <v>97</v>
      </c>
      <c r="C11" s="11"/>
      <c r="D11" s="3" t="s">
        <v>98</v>
      </c>
      <c r="E11" s="12">
        <v>4</v>
      </c>
      <c r="F11" s="3" t="s">
        <v>99</v>
      </c>
      <c r="G11" s="3" t="str">
        <f t="shared" si="0"/>
        <v/>
      </c>
      <c r="H11" s="27" t="s">
        <v>168</v>
      </c>
    </row>
    <row r="12" spans="1:8" ht="14.25" customHeight="1" x14ac:dyDescent="0.2">
      <c r="A12" s="25">
        <v>5</v>
      </c>
      <c r="B12" s="10" t="s">
        <v>100</v>
      </c>
      <c r="C12" s="11"/>
      <c r="D12" s="3" t="s">
        <v>59</v>
      </c>
      <c r="E12" s="12">
        <v>4</v>
      </c>
      <c r="F12" s="3" t="s">
        <v>101</v>
      </c>
      <c r="G12" s="3" t="str">
        <f t="shared" si="0"/>
        <v/>
      </c>
      <c r="H12" s="27" t="s">
        <v>209</v>
      </c>
    </row>
    <row r="13" spans="1:8" ht="14.25" customHeight="1" x14ac:dyDescent="0.2">
      <c r="A13" s="25">
        <v>6</v>
      </c>
      <c r="B13" s="10" t="s">
        <v>102</v>
      </c>
      <c r="C13" s="11">
        <v>5</v>
      </c>
      <c r="D13" s="3" t="s">
        <v>14</v>
      </c>
      <c r="E13" s="12">
        <v>5</v>
      </c>
      <c r="F13" s="3" t="s">
        <v>15</v>
      </c>
      <c r="G13" s="3">
        <f t="shared" si="0"/>
        <v>25</v>
      </c>
      <c r="H13" s="27" t="s">
        <v>210</v>
      </c>
    </row>
    <row r="14" spans="1:8" ht="14.25" customHeight="1" x14ac:dyDescent="0.2">
      <c r="A14" s="25">
        <v>7</v>
      </c>
      <c r="B14" s="10" t="s">
        <v>103</v>
      </c>
      <c r="C14" s="11">
        <v>3</v>
      </c>
      <c r="D14" s="3" t="s">
        <v>14</v>
      </c>
      <c r="E14" s="12">
        <v>3</v>
      </c>
      <c r="F14" s="3" t="s">
        <v>15</v>
      </c>
      <c r="G14" s="3">
        <f t="shared" si="0"/>
        <v>9</v>
      </c>
      <c r="H14" s="27"/>
    </row>
    <row r="15" spans="1:8" ht="14.25" customHeight="1" x14ac:dyDescent="0.2">
      <c r="A15" s="25">
        <v>8</v>
      </c>
      <c r="B15" s="10" t="s">
        <v>104</v>
      </c>
      <c r="C15" s="11">
        <v>4</v>
      </c>
      <c r="D15" s="3" t="s">
        <v>15</v>
      </c>
      <c r="E15" s="12">
        <v>5</v>
      </c>
      <c r="F15" s="3" t="s">
        <v>36</v>
      </c>
      <c r="G15" s="3">
        <f t="shared" si="0"/>
        <v>20</v>
      </c>
      <c r="H15" s="27" t="s">
        <v>170</v>
      </c>
    </row>
    <row r="16" spans="1:8" ht="14.25" customHeight="1" x14ac:dyDescent="0.2">
      <c r="A16" s="25">
        <v>9</v>
      </c>
      <c r="B16" s="10" t="s">
        <v>105</v>
      </c>
      <c r="C16" s="11">
        <v>4</v>
      </c>
      <c r="D16" s="3" t="s">
        <v>15</v>
      </c>
      <c r="E16" s="12">
        <v>4</v>
      </c>
      <c r="F16" s="3" t="s">
        <v>36</v>
      </c>
      <c r="G16" s="3">
        <f t="shared" si="0"/>
        <v>16</v>
      </c>
      <c r="H16" s="27" t="s">
        <v>211</v>
      </c>
    </row>
    <row r="17" spans="1:8" ht="14.25" customHeight="1" x14ac:dyDescent="0.2">
      <c r="A17" s="25">
        <v>10</v>
      </c>
      <c r="B17" s="10"/>
      <c r="C17" s="11"/>
      <c r="D17" s="3"/>
      <c r="E17" s="12"/>
      <c r="F17" s="3"/>
      <c r="G17" s="3" t="str">
        <f>IF(OR(C17="",E17=""),"",C17*E17)</f>
        <v/>
      </c>
      <c r="H17" s="27"/>
    </row>
    <row r="18" spans="1:8" ht="14.25" customHeight="1" x14ac:dyDescent="0.2">
      <c r="A18" s="25">
        <v>11</v>
      </c>
      <c r="B18" s="10"/>
      <c r="C18" s="11"/>
      <c r="D18" s="3"/>
      <c r="E18" s="12"/>
      <c r="F18" s="3"/>
      <c r="G18" s="3" t="str">
        <f t="shared" ref="G18:G27" si="1">IF(OR(C18="",E18=""),"",C18*E18)</f>
        <v/>
      </c>
      <c r="H18" s="27"/>
    </row>
    <row r="19" spans="1:8" ht="14.25" customHeight="1" x14ac:dyDescent="0.2">
      <c r="A19" s="25">
        <v>12</v>
      </c>
      <c r="B19" s="10"/>
      <c r="C19" s="11"/>
      <c r="D19" s="3"/>
      <c r="E19" s="12"/>
      <c r="F19" s="3"/>
      <c r="G19" s="3" t="str">
        <f t="shared" si="1"/>
        <v/>
      </c>
      <c r="H19" s="27"/>
    </row>
    <row r="20" spans="1:8" ht="14.25" customHeight="1" x14ac:dyDescent="0.2">
      <c r="A20" s="25">
        <v>13</v>
      </c>
      <c r="B20" s="10"/>
      <c r="C20" s="11"/>
      <c r="D20" s="3"/>
      <c r="E20" s="12"/>
      <c r="F20" s="3"/>
      <c r="G20" s="3" t="str">
        <f t="shared" si="1"/>
        <v/>
      </c>
      <c r="H20" s="27"/>
    </row>
    <row r="21" spans="1:8" ht="14.25" customHeight="1" x14ac:dyDescent="0.2">
      <c r="A21" s="25">
        <v>14</v>
      </c>
      <c r="B21" s="10"/>
      <c r="C21" s="11"/>
      <c r="D21" s="3"/>
      <c r="E21" s="12"/>
      <c r="F21" s="3"/>
      <c r="G21" s="3" t="str">
        <f t="shared" si="1"/>
        <v/>
      </c>
      <c r="H21" s="27"/>
    </row>
    <row r="22" spans="1:8" ht="14.25" customHeight="1" x14ac:dyDescent="0.2">
      <c r="A22" s="25">
        <v>15</v>
      </c>
      <c r="B22" s="40" t="s">
        <v>106</v>
      </c>
      <c r="C22" s="11"/>
      <c r="D22" s="3"/>
      <c r="E22" s="12"/>
      <c r="F22" s="3"/>
      <c r="G22" s="3" t="str">
        <f t="shared" si="1"/>
        <v/>
      </c>
      <c r="H22" s="27"/>
    </row>
    <row r="23" spans="1:8" ht="14.25" customHeight="1" x14ac:dyDescent="0.2">
      <c r="A23" s="25">
        <v>16</v>
      </c>
      <c r="B23" s="10" t="s">
        <v>107</v>
      </c>
      <c r="C23" s="11"/>
      <c r="D23" s="3" t="s">
        <v>108</v>
      </c>
      <c r="E23" s="12">
        <v>1</v>
      </c>
      <c r="F23" s="3" t="s">
        <v>109</v>
      </c>
      <c r="G23" s="3" t="str">
        <f t="shared" si="1"/>
        <v/>
      </c>
      <c r="H23" s="27" t="s">
        <v>215</v>
      </c>
    </row>
    <row r="24" spans="1:8" ht="14.25" customHeight="1" x14ac:dyDescent="0.2">
      <c r="A24" s="25">
        <v>17</v>
      </c>
      <c r="B24" s="10" t="s">
        <v>110</v>
      </c>
      <c r="C24" s="11"/>
      <c r="D24" s="3" t="s">
        <v>111</v>
      </c>
      <c r="E24" s="12">
        <v>2</v>
      </c>
      <c r="F24" s="3" t="s">
        <v>112</v>
      </c>
      <c r="G24" s="3" t="str">
        <f t="shared" si="1"/>
        <v/>
      </c>
      <c r="H24" s="27" t="s">
        <v>214</v>
      </c>
    </row>
    <row r="25" spans="1:8" ht="14.25" customHeight="1" x14ac:dyDescent="0.2">
      <c r="A25" s="25">
        <v>18</v>
      </c>
      <c r="B25" s="10" t="s">
        <v>113</v>
      </c>
      <c r="C25" s="11"/>
      <c r="D25" s="3" t="s">
        <v>15</v>
      </c>
      <c r="E25" s="12">
        <v>3</v>
      </c>
      <c r="F25" s="3" t="s">
        <v>14</v>
      </c>
      <c r="G25" s="3" t="str">
        <f t="shared" si="1"/>
        <v/>
      </c>
      <c r="H25" s="27" t="s">
        <v>213</v>
      </c>
    </row>
    <row r="26" spans="1:8" ht="14.25" customHeight="1" x14ac:dyDescent="0.2">
      <c r="A26" s="25">
        <v>19</v>
      </c>
      <c r="B26" s="10" t="s">
        <v>167</v>
      </c>
      <c r="C26" s="11"/>
      <c r="D26" s="3" t="s">
        <v>151</v>
      </c>
      <c r="E26" s="12">
        <v>3</v>
      </c>
      <c r="F26" s="3" t="s">
        <v>150</v>
      </c>
      <c r="G26" s="3" t="str">
        <f t="shared" si="1"/>
        <v/>
      </c>
      <c r="H26" s="27" t="s">
        <v>212</v>
      </c>
    </row>
    <row r="27" spans="1:8" ht="14.25" customHeight="1" x14ac:dyDescent="0.2">
      <c r="A27" s="25">
        <v>20</v>
      </c>
      <c r="B27" s="10"/>
      <c r="C27" s="11"/>
      <c r="D27" s="3"/>
      <c r="E27" s="12"/>
      <c r="F27" s="3"/>
      <c r="G27" s="3" t="str">
        <f t="shared" si="1"/>
        <v/>
      </c>
      <c r="H27" s="27"/>
    </row>
    <row r="28" spans="1:8" x14ac:dyDescent="0.2">
      <c r="A28" s="25"/>
      <c r="B28" s="5" t="s">
        <v>200</v>
      </c>
      <c r="C28" s="3">
        <f>SUM(C8:C27)</f>
        <v>25</v>
      </c>
      <c r="D28" s="3"/>
      <c r="E28" s="13"/>
      <c r="F28" s="3"/>
      <c r="G28" s="11">
        <f>SUM(G8:G27)</f>
        <v>93</v>
      </c>
      <c r="H28" s="27"/>
    </row>
    <row r="29" spans="1:8" x14ac:dyDescent="0.2">
      <c r="B29" s="28"/>
      <c r="C29" s="14"/>
      <c r="D29" s="14"/>
      <c r="E29" s="29"/>
      <c r="F29" s="14"/>
      <c r="G29" s="14"/>
      <c r="H29" s="30"/>
    </row>
    <row r="30" spans="1:8" x14ac:dyDescent="0.2">
      <c r="B30" s="28"/>
      <c r="C30" s="14"/>
      <c r="D30" s="14"/>
      <c r="E30" s="29"/>
      <c r="F30" s="14"/>
      <c r="G30" s="14"/>
      <c r="H30" s="30"/>
    </row>
    <row r="31" spans="1:8" x14ac:dyDescent="0.2">
      <c r="E31" s="31"/>
    </row>
    <row r="32" spans="1:8" x14ac:dyDescent="0.2">
      <c r="B32" s="68" t="s">
        <v>31</v>
      </c>
      <c r="C32" s="68"/>
      <c r="D32" s="68"/>
      <c r="E32" s="68"/>
      <c r="F32" s="68"/>
      <c r="G32" s="68"/>
    </row>
    <row r="33" spans="1:7" ht="12.75" thickBot="1" x14ac:dyDescent="0.25">
      <c r="E33" s="31"/>
    </row>
    <row r="34" spans="1:7" ht="34.9" customHeight="1" thickBot="1" x14ac:dyDescent="0.25">
      <c r="A34" s="19"/>
      <c r="B34" s="4" t="s">
        <v>32</v>
      </c>
      <c r="C34" s="32" t="s">
        <v>33</v>
      </c>
      <c r="D34" s="69" t="s">
        <v>206</v>
      </c>
      <c r="E34" s="69"/>
      <c r="F34" s="69"/>
      <c r="G34" s="33" t="s">
        <v>34</v>
      </c>
    </row>
    <row r="35" spans="1:7" ht="13.15" customHeight="1" x14ac:dyDescent="0.2"/>
    <row r="39" spans="1:7" ht="12.75" customHeight="1" x14ac:dyDescent="0.2">
      <c r="B39" s="70" t="s">
        <v>207</v>
      </c>
      <c r="C39" s="71"/>
      <c r="D39" s="71"/>
      <c r="E39" s="71"/>
      <c r="F39" s="71"/>
      <c r="G39" s="72"/>
    </row>
    <row r="40" spans="1:7" x14ac:dyDescent="0.2">
      <c r="B40" s="73"/>
      <c r="C40" s="74"/>
      <c r="D40" s="74"/>
      <c r="E40" s="74"/>
      <c r="F40" s="74"/>
      <c r="G40" s="75"/>
    </row>
    <row r="41" spans="1:7" x14ac:dyDescent="0.2">
      <c r="B41" s="76"/>
      <c r="C41" s="77"/>
      <c r="D41" s="77"/>
      <c r="E41" s="77"/>
      <c r="F41" s="77"/>
      <c r="G41" s="78"/>
    </row>
  </sheetData>
  <sheetProtection selectLockedCells="1"/>
  <mergeCells count="3">
    <mergeCell ref="B32:G32"/>
    <mergeCell ref="D34:F34"/>
    <mergeCell ref="B39:G41"/>
  </mergeCells>
  <conditionalFormatting sqref="C42:C1048576 C29:C33 C35:C38 C1:C6">
    <cfRule type="cellIs" dxfId="18" priority="23" stopIfTrue="1" operator="equal">
      <formula>4</formula>
    </cfRule>
    <cfRule type="cellIs" dxfId="17" priority="24" stopIfTrue="1" operator="equal">
      <formula>3</formula>
    </cfRule>
  </conditionalFormatting>
  <conditionalFormatting sqref="C39:C41">
    <cfRule type="cellIs" dxfId="16" priority="20" stopIfTrue="1" operator="equal">
      <formula>4</formula>
    </cfRule>
    <cfRule type="cellIs" dxfId="15" priority="21" stopIfTrue="1" operator="equal">
      <formula>3</formula>
    </cfRule>
  </conditionalFormatting>
  <conditionalFormatting sqref="C34">
    <cfRule type="cellIs" dxfId="14" priority="15" stopIfTrue="1" operator="equal">
      <formula>4</formula>
    </cfRule>
    <cfRule type="cellIs" dxfId="13" priority="16" stopIfTrue="1" operator="equal">
      <formula>3</formula>
    </cfRule>
  </conditionalFormatting>
  <conditionalFormatting sqref="C28">
    <cfRule type="expression" dxfId="12" priority="6">
      <formula>COUNT($C$8:$C$27)&lt;&gt;COUNT($G$8:$G$27)</formula>
    </cfRule>
  </conditionalFormatting>
  <conditionalFormatting sqref="C8:C27">
    <cfRule type="expression" dxfId="11" priority="1">
      <formula>AND(C8&gt;0, ISBLANK(E8)=TRUE)</formula>
    </cfRule>
    <cfRule type="cellIs" dxfId="10" priority="3" stopIfTrue="1" operator="equal">
      <formula>4</formula>
    </cfRule>
    <cfRule type="cellIs" dxfId="9" priority="4" stopIfTrue="1" operator="equal">
      <formula>3</formula>
    </cfRule>
  </conditionalFormatting>
  <conditionalFormatting sqref="C8:C27">
    <cfRule type="cellIs" dxfId="8" priority="2" stopIfTrue="1" operator="equal">
      <formula>5</formula>
    </cfRule>
  </conditionalFormatting>
  <dataValidations count="2">
    <dataValidation type="whole" allowBlank="1" showInputMessage="1" showErrorMessage="1" promptTitle="Wichtung" prompt="Multiplikator für die Bedeutung" sqref="C8:C27">
      <formula1>1</formula1>
      <formula2>5</formula2>
    </dataValidation>
    <dataValidation type="whole" allowBlank="1" showInputMessage="1" showErrorMessage="1" promptTitle="Bewertung" prompt="Bitte zwischen 1 und 5 bewerten_x000a_(1=negativste Bewertung)" sqref="E8:E27">
      <formula1>1</formula1>
      <formula2>5</formula2>
    </dataValidation>
  </dataValidations>
  <pageMargins left="0.78740157480314965" right="0.78740157480314965" top="0.98425196850393704" bottom="0.98425196850393704" header="0.51181102362204722" footer="0.51181102362204722"/>
  <pageSetup paperSize="9" scale="69" orientation="landscape" r:id="rId1"/>
  <headerFooter alignWithMargins="0">
    <oddHeader>&amp;RFraunhofer IGCV, VDMA Bayern
&amp;"Arial,Fett"Leitaden für den Einsatz von ortsflexiblen kollaborativen Robotern</oddHeader>
    <oddFooter xml:space="preserve">&amp;RGedruckt am &amp;D
Seite &amp;P von &amp;N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H29"/>
  <sheetViews>
    <sheetView topLeftCell="A4" zoomScaleNormal="100" workbookViewId="0">
      <selection activeCell="L14" sqref="L14"/>
    </sheetView>
  </sheetViews>
  <sheetFormatPr baseColWidth="10" defaultColWidth="11.42578125" defaultRowHeight="12" x14ac:dyDescent="0.2"/>
  <cols>
    <col min="1" max="1" width="2.7109375" style="14" bestFit="1" customWidth="1"/>
    <col min="2" max="2" width="38.7109375" style="15" customWidth="1"/>
    <col min="3" max="3" width="10.7109375" style="15" customWidth="1"/>
    <col min="4" max="4" width="11.7109375" style="15" customWidth="1"/>
    <col min="5" max="5" width="5.7109375" style="15" customWidth="1"/>
    <col min="6" max="6" width="15.140625" style="15" customWidth="1"/>
    <col min="7" max="7" width="10.7109375" style="15" customWidth="1"/>
    <col min="8" max="8" width="56.28515625" style="15" customWidth="1"/>
    <col min="9" max="16384" width="11.42578125" style="15"/>
  </cols>
  <sheetData>
    <row r="1" spans="1:8" x14ac:dyDescent="0.2">
      <c r="F1" s="16"/>
      <c r="G1" s="17"/>
    </row>
    <row r="2" spans="1:8" ht="12.75" customHeight="1" thickBot="1" x14ac:dyDescent="0.25">
      <c r="F2" s="16"/>
      <c r="G2" s="17"/>
    </row>
    <row r="3" spans="1:8" ht="13.15" customHeight="1" x14ac:dyDescent="0.2">
      <c r="B3" s="34" t="s">
        <v>0</v>
      </c>
      <c r="F3" s="16"/>
      <c r="G3" s="17"/>
    </row>
    <row r="4" spans="1:8" ht="15" customHeight="1" x14ac:dyDescent="0.2">
      <c r="B4" s="18" t="s">
        <v>140</v>
      </c>
      <c r="F4" s="16"/>
      <c r="G4" s="17"/>
    </row>
    <row r="5" spans="1:8" ht="15" customHeight="1" x14ac:dyDescent="0.2">
      <c r="F5" s="16"/>
      <c r="G5" s="17"/>
    </row>
    <row r="6" spans="1:8" ht="15" customHeight="1" x14ac:dyDescent="0.2">
      <c r="B6" s="24"/>
      <c r="C6" s="24"/>
      <c r="D6" s="24"/>
      <c r="E6" s="24"/>
      <c r="F6" s="24"/>
      <c r="G6" s="24"/>
    </row>
    <row r="7" spans="1:8" s="50" customFormat="1" ht="24" x14ac:dyDescent="0.2">
      <c r="A7" s="51" t="s">
        <v>1</v>
      </c>
      <c r="B7" s="52" t="s">
        <v>183</v>
      </c>
      <c r="C7" s="53" t="s">
        <v>3</v>
      </c>
      <c r="D7" s="54" t="s">
        <v>4</v>
      </c>
      <c r="E7" s="54" t="s">
        <v>135</v>
      </c>
      <c r="F7" s="54" t="s">
        <v>6</v>
      </c>
      <c r="G7" s="55" t="s">
        <v>5</v>
      </c>
      <c r="H7" s="56" t="s">
        <v>7</v>
      </c>
    </row>
    <row r="8" spans="1:8" s="50" customFormat="1" ht="14.25" customHeight="1" x14ac:dyDescent="0.2">
      <c r="A8" s="51">
        <f>ROW(A1)</f>
        <v>1</v>
      </c>
      <c r="B8" s="57" t="s">
        <v>217</v>
      </c>
      <c r="C8" s="58">
        <v>4</v>
      </c>
      <c r="D8" s="59" t="s">
        <v>61</v>
      </c>
      <c r="E8" s="60">
        <v>4</v>
      </c>
      <c r="F8" s="59" t="s">
        <v>30</v>
      </c>
      <c r="G8" s="59">
        <f t="shared" ref="G8:G17" si="0">IF(OR(C8="",E8=""),"",C8*E8)</f>
        <v>16</v>
      </c>
      <c r="H8" s="61" t="s">
        <v>114</v>
      </c>
    </row>
    <row r="9" spans="1:8" s="50" customFormat="1" ht="14.25" customHeight="1" x14ac:dyDescent="0.2">
      <c r="A9" s="51">
        <f>ROW(A2)</f>
        <v>2</v>
      </c>
      <c r="B9" s="57" t="s">
        <v>216</v>
      </c>
      <c r="C9" s="58">
        <v>4</v>
      </c>
      <c r="D9" s="59" t="s">
        <v>25</v>
      </c>
      <c r="E9" s="60">
        <v>4</v>
      </c>
      <c r="F9" s="59" t="s">
        <v>26</v>
      </c>
      <c r="G9" s="59">
        <f t="shared" si="0"/>
        <v>16</v>
      </c>
      <c r="H9" s="61" t="s">
        <v>115</v>
      </c>
    </row>
    <row r="10" spans="1:8" s="50" customFormat="1" ht="14.25" customHeight="1" x14ac:dyDescent="0.2">
      <c r="A10" s="51">
        <f>ROW(A3)</f>
        <v>3</v>
      </c>
      <c r="B10" s="57" t="s">
        <v>116</v>
      </c>
      <c r="C10" s="58"/>
      <c r="D10" s="62" t="s">
        <v>193</v>
      </c>
      <c r="E10" s="63" t="s">
        <v>171</v>
      </c>
      <c r="F10" s="62" t="s">
        <v>194</v>
      </c>
      <c r="G10" s="59">
        <f>IF(E10="","",IF(E10="D",C10*5,IF(E10="EU",C10*3,C10*1)))</f>
        <v>0</v>
      </c>
      <c r="H10" s="61" t="s">
        <v>172</v>
      </c>
    </row>
    <row r="11" spans="1:8" s="50" customFormat="1" ht="14.25" customHeight="1" x14ac:dyDescent="0.2">
      <c r="A11" s="51">
        <f t="shared" ref="A11:A27" si="1">ROW(A4)</f>
        <v>4</v>
      </c>
      <c r="B11" s="57"/>
      <c r="C11" s="58"/>
      <c r="D11" s="59"/>
      <c r="E11" s="60"/>
      <c r="F11" s="59"/>
      <c r="G11" s="59" t="str">
        <f t="shared" si="0"/>
        <v/>
      </c>
      <c r="H11" s="61"/>
    </row>
    <row r="12" spans="1:8" s="50" customFormat="1" ht="14.25" customHeight="1" x14ac:dyDescent="0.2">
      <c r="A12" s="51">
        <f t="shared" si="1"/>
        <v>5</v>
      </c>
      <c r="B12" s="64"/>
      <c r="C12" s="58"/>
      <c r="D12" s="59"/>
      <c r="E12" s="60"/>
      <c r="F12" s="59"/>
      <c r="G12" s="59" t="str">
        <f t="shared" si="0"/>
        <v/>
      </c>
      <c r="H12" s="61"/>
    </row>
    <row r="13" spans="1:8" s="50" customFormat="1" ht="14.25" customHeight="1" x14ac:dyDescent="0.2">
      <c r="A13" s="51">
        <f t="shared" si="1"/>
        <v>6</v>
      </c>
      <c r="B13" s="65"/>
      <c r="C13" s="58"/>
      <c r="D13" s="59"/>
      <c r="E13" s="60"/>
      <c r="F13" s="59"/>
      <c r="G13" s="59" t="str">
        <f t="shared" si="0"/>
        <v/>
      </c>
      <c r="H13" s="61"/>
    </row>
    <row r="14" spans="1:8" s="50" customFormat="1" ht="14.25" customHeight="1" x14ac:dyDescent="0.2">
      <c r="A14" s="51">
        <f t="shared" si="1"/>
        <v>7</v>
      </c>
      <c r="B14" s="65"/>
      <c r="C14" s="58"/>
      <c r="D14" s="59"/>
      <c r="E14" s="60"/>
      <c r="F14" s="59"/>
      <c r="G14" s="59" t="str">
        <f t="shared" si="0"/>
        <v/>
      </c>
      <c r="H14" s="61"/>
    </row>
    <row r="15" spans="1:8" s="50" customFormat="1" ht="14.25" customHeight="1" x14ac:dyDescent="0.2">
      <c r="A15" s="51">
        <f t="shared" si="1"/>
        <v>8</v>
      </c>
      <c r="B15" s="65"/>
      <c r="C15" s="58"/>
      <c r="D15" s="59"/>
      <c r="E15" s="60"/>
      <c r="F15" s="59"/>
      <c r="G15" s="59" t="str">
        <f t="shared" si="0"/>
        <v/>
      </c>
      <c r="H15" s="61"/>
    </row>
    <row r="16" spans="1:8" s="50" customFormat="1" ht="14.25" customHeight="1" x14ac:dyDescent="0.2">
      <c r="A16" s="51">
        <f t="shared" si="1"/>
        <v>9</v>
      </c>
      <c r="B16" s="65"/>
      <c r="C16" s="58"/>
      <c r="D16" s="59"/>
      <c r="E16" s="60"/>
      <c r="F16" s="59"/>
      <c r="G16" s="59" t="str">
        <f t="shared" si="0"/>
        <v/>
      </c>
      <c r="H16" s="61"/>
    </row>
    <row r="17" spans="1:8" s="50" customFormat="1" ht="14.25" customHeight="1" x14ac:dyDescent="0.2">
      <c r="A17" s="51">
        <f t="shared" si="1"/>
        <v>10</v>
      </c>
      <c r="B17" s="65"/>
      <c r="C17" s="58"/>
      <c r="D17" s="59"/>
      <c r="E17" s="60"/>
      <c r="F17" s="59"/>
      <c r="G17" s="59" t="str">
        <f t="shared" si="0"/>
        <v/>
      </c>
      <c r="H17" s="61"/>
    </row>
    <row r="18" spans="1:8" s="50" customFormat="1" ht="24" x14ac:dyDescent="0.2">
      <c r="A18" s="51">
        <f t="shared" si="1"/>
        <v>11</v>
      </c>
      <c r="B18" s="66" t="s">
        <v>117</v>
      </c>
      <c r="C18" s="58">
        <v>5</v>
      </c>
      <c r="D18" s="59" t="s">
        <v>14</v>
      </c>
      <c r="E18" s="60">
        <v>4</v>
      </c>
      <c r="F18" s="59" t="s">
        <v>118</v>
      </c>
      <c r="G18" s="59">
        <f t="shared" ref="G18:G23" si="2">IF(OR(C18="",E18=""),"",IF(E18&lt;3,"X",C18*E18))</f>
        <v>20</v>
      </c>
      <c r="H18" s="61" t="s">
        <v>218</v>
      </c>
    </row>
    <row r="19" spans="1:8" s="50" customFormat="1" x14ac:dyDescent="0.2">
      <c r="A19" s="51">
        <f t="shared" si="1"/>
        <v>12</v>
      </c>
      <c r="B19" s="57" t="s">
        <v>119</v>
      </c>
      <c r="C19" s="58">
        <v>4</v>
      </c>
      <c r="D19" s="59" t="s">
        <v>14</v>
      </c>
      <c r="E19" s="60">
        <v>4</v>
      </c>
      <c r="F19" s="59" t="s">
        <v>118</v>
      </c>
      <c r="G19" s="59">
        <f t="shared" si="2"/>
        <v>16</v>
      </c>
      <c r="H19" s="61" t="s">
        <v>173</v>
      </c>
    </row>
    <row r="20" spans="1:8" s="50" customFormat="1" ht="24" x14ac:dyDescent="0.2">
      <c r="A20" s="51">
        <f t="shared" si="1"/>
        <v>13</v>
      </c>
      <c r="B20" s="57" t="s">
        <v>120</v>
      </c>
      <c r="C20" s="58">
        <v>3</v>
      </c>
      <c r="D20" s="59" t="s">
        <v>121</v>
      </c>
      <c r="E20" s="60">
        <v>4</v>
      </c>
      <c r="F20" s="59" t="s">
        <v>26</v>
      </c>
      <c r="G20" s="59">
        <f t="shared" si="2"/>
        <v>12</v>
      </c>
      <c r="H20" s="61" t="s">
        <v>219</v>
      </c>
    </row>
    <row r="21" spans="1:8" s="50" customFormat="1" ht="24" x14ac:dyDescent="0.2">
      <c r="A21" s="51">
        <f t="shared" si="1"/>
        <v>14</v>
      </c>
      <c r="B21" s="57" t="s">
        <v>122</v>
      </c>
      <c r="C21" s="58"/>
      <c r="D21" s="59" t="s">
        <v>61</v>
      </c>
      <c r="E21" s="60">
        <v>3</v>
      </c>
      <c r="F21" s="59" t="s">
        <v>192</v>
      </c>
      <c r="G21" s="59" t="str">
        <f t="shared" si="2"/>
        <v/>
      </c>
      <c r="H21" s="61" t="s">
        <v>220</v>
      </c>
    </row>
    <row r="22" spans="1:8" s="50" customFormat="1" ht="36" x14ac:dyDescent="0.2">
      <c r="A22" s="51">
        <f t="shared" si="1"/>
        <v>15</v>
      </c>
      <c r="B22" s="57" t="s">
        <v>123</v>
      </c>
      <c r="C22" s="58">
        <v>5</v>
      </c>
      <c r="D22" s="59" t="s">
        <v>15</v>
      </c>
      <c r="E22" s="60">
        <v>4</v>
      </c>
      <c r="F22" s="59" t="s">
        <v>177</v>
      </c>
      <c r="G22" s="59">
        <f t="shared" si="2"/>
        <v>20</v>
      </c>
      <c r="H22" s="61" t="s">
        <v>221</v>
      </c>
    </row>
    <row r="23" spans="1:8" s="50" customFormat="1" ht="24" x14ac:dyDescent="0.2">
      <c r="A23" s="51">
        <f t="shared" si="1"/>
        <v>16</v>
      </c>
      <c r="B23" s="57" t="s">
        <v>124</v>
      </c>
      <c r="C23" s="58"/>
      <c r="D23" s="59" t="s">
        <v>125</v>
      </c>
      <c r="E23" s="60">
        <v>3</v>
      </c>
      <c r="F23" s="59" t="s">
        <v>126</v>
      </c>
      <c r="G23" s="59" t="str">
        <f t="shared" si="2"/>
        <v/>
      </c>
      <c r="H23" s="61" t="s">
        <v>222</v>
      </c>
    </row>
    <row r="24" spans="1:8" s="50" customFormat="1" ht="14.25" customHeight="1" x14ac:dyDescent="0.2">
      <c r="A24" s="51">
        <f t="shared" si="1"/>
        <v>17</v>
      </c>
      <c r="B24" s="65"/>
      <c r="C24" s="58"/>
      <c r="D24" s="59"/>
      <c r="E24" s="60"/>
      <c r="F24" s="59"/>
      <c r="G24" s="59"/>
      <c r="H24" s="61"/>
    </row>
    <row r="25" spans="1:8" s="50" customFormat="1" ht="14.25" customHeight="1" x14ac:dyDescent="0.2">
      <c r="A25" s="51">
        <f t="shared" si="1"/>
        <v>18</v>
      </c>
      <c r="B25" s="65"/>
      <c r="C25" s="58"/>
      <c r="D25" s="59"/>
      <c r="E25" s="60"/>
      <c r="F25" s="59"/>
      <c r="G25" s="59"/>
      <c r="H25" s="61"/>
    </row>
    <row r="26" spans="1:8" s="50" customFormat="1" ht="14.25" customHeight="1" x14ac:dyDescent="0.2">
      <c r="A26" s="51">
        <f t="shared" si="1"/>
        <v>19</v>
      </c>
      <c r="B26" s="65"/>
      <c r="C26" s="58"/>
      <c r="D26" s="59"/>
      <c r="E26" s="60"/>
      <c r="F26" s="59"/>
      <c r="G26" s="59"/>
      <c r="H26" s="61"/>
    </row>
    <row r="27" spans="1:8" s="50" customFormat="1" ht="14.25" customHeight="1" x14ac:dyDescent="0.2">
      <c r="A27" s="51">
        <f t="shared" si="1"/>
        <v>20</v>
      </c>
      <c r="B27" s="57"/>
      <c r="C27" s="58"/>
      <c r="D27" s="59"/>
      <c r="E27" s="60"/>
      <c r="F27" s="59"/>
      <c r="G27" s="59"/>
      <c r="H27" s="61"/>
    </row>
    <row r="28" spans="1:8" s="50" customFormat="1" x14ac:dyDescent="0.2">
      <c r="A28" s="51"/>
      <c r="B28" s="66" t="s">
        <v>200</v>
      </c>
      <c r="C28" s="59">
        <f>IF(E10="",SUM(C8:C27)-C10,SUM(C8:C27))</f>
        <v>25</v>
      </c>
      <c r="D28" s="59"/>
      <c r="E28" s="67"/>
      <c r="F28" s="59"/>
      <c r="G28" s="58">
        <f>SUM(G8:G27)</f>
        <v>100</v>
      </c>
      <c r="H28" s="61"/>
    </row>
    <row r="29" spans="1:8" x14ac:dyDescent="0.2">
      <c r="B29" s="28"/>
      <c r="C29" s="14"/>
      <c r="D29" s="14"/>
      <c r="E29" s="29"/>
      <c r="F29" s="14"/>
      <c r="G29" s="14"/>
      <c r="H29" s="30"/>
    </row>
  </sheetData>
  <sheetProtection selectLockedCells="1"/>
  <conditionalFormatting sqref="C1:C6 C29:C1048576">
    <cfRule type="cellIs" dxfId="7" priority="23" stopIfTrue="1" operator="equal">
      <formula>4</formula>
    </cfRule>
    <cfRule type="cellIs" dxfId="6" priority="24" stopIfTrue="1" operator="equal">
      <formula>3</formula>
    </cfRule>
  </conditionalFormatting>
  <conditionalFormatting sqref="C28">
    <cfRule type="expression" dxfId="5" priority="6">
      <formula>COUNT($C$8:$C$27)&lt;&gt;COUNT($G$8:$G$27)</formula>
    </cfRule>
  </conditionalFormatting>
  <conditionalFormatting sqref="C8:C27">
    <cfRule type="expression" dxfId="4" priority="2">
      <formula>AND(C8&gt;0, ISBLANK(E8)=TRUE)</formula>
    </cfRule>
    <cfRule type="cellIs" dxfId="3" priority="4" stopIfTrue="1" operator="equal">
      <formula>4</formula>
    </cfRule>
    <cfRule type="cellIs" dxfId="2" priority="5" stopIfTrue="1" operator="equal">
      <formula>3</formula>
    </cfRule>
  </conditionalFormatting>
  <conditionalFormatting sqref="C8:C27">
    <cfRule type="cellIs" dxfId="1" priority="3" stopIfTrue="1" operator="equal">
      <formula>5</formula>
    </cfRule>
  </conditionalFormatting>
  <conditionalFormatting sqref="G18:G23">
    <cfRule type="cellIs" dxfId="0" priority="1" operator="equal">
      <formula>"x"</formula>
    </cfRule>
  </conditionalFormatting>
  <dataValidations disablePrompts="1" count="3">
    <dataValidation type="list" allowBlank="1" showInputMessage="1" showErrorMessage="1" sqref="E10">
      <formula1>"D, EU, RDW"</formula1>
    </dataValidation>
    <dataValidation type="whole" allowBlank="1" showInputMessage="1" showErrorMessage="1" promptTitle="Wichtung" prompt="Multiplikator für die Bedeutung" sqref="C8:C27">
      <formula1>1</formula1>
      <formula2>5</formula2>
    </dataValidation>
    <dataValidation type="whole" allowBlank="1" showInputMessage="1" showErrorMessage="1" promptTitle="Bewertung" prompt="Bitte zwischen 1 und 5 bewerten_x000a_(1=negativste Bewertung)" sqref="E8:E9 E11:E27">
      <formula1>1</formula1>
      <formula2>5</formula2>
    </dataValidation>
  </dataValidations>
  <pageMargins left="0.78740157480314965" right="0.78740157480314965" top="0.98425196850393704" bottom="0.98425196850393704" header="0.51181102362204722" footer="0.51181102362204722"/>
  <pageSetup paperSize="9" scale="86" orientation="landscape" r:id="rId1"/>
  <headerFooter alignWithMargins="0">
    <oddHeader>&amp;RFraunhofer IGCV, VDMA Bayern
&amp;"Arial,Fett"Leitaden für den Einsatz von ortsflexiblen kollaborativen Robotern</oddHeader>
    <oddFooter xml:space="preserve">&amp;RGedruckt am &amp;D
Seite &amp;P von &amp;N
</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4.9989318521683403E-2"/>
    <pageSetUpPr fitToPage="1"/>
  </sheetPr>
  <dimension ref="A1:L9"/>
  <sheetViews>
    <sheetView zoomScaleNormal="100" zoomScaleSheetLayoutView="115" workbookViewId="0">
      <selection activeCell="B8" sqref="B8"/>
    </sheetView>
  </sheetViews>
  <sheetFormatPr baseColWidth="10" defaultColWidth="11.42578125" defaultRowHeight="12" x14ac:dyDescent="0.2"/>
  <cols>
    <col min="1" max="1" width="3" style="15" bestFit="1" customWidth="1"/>
    <col min="2" max="2" width="11.42578125" style="15"/>
    <col min="3" max="3" width="15.28515625" style="15" bestFit="1" customWidth="1"/>
    <col min="4" max="4" width="6.7109375" style="15" customWidth="1"/>
    <col min="5" max="5" width="25.5703125" style="15" bestFit="1" customWidth="1"/>
    <col min="6" max="7" width="11.42578125" style="15"/>
    <col min="8" max="8" width="12.28515625" style="15" customWidth="1"/>
    <col min="9" max="16384" width="11.42578125" style="15"/>
  </cols>
  <sheetData>
    <row r="1" spans="1:12" ht="12.6" customHeight="1" x14ac:dyDescent="0.2">
      <c r="L1" s="46"/>
    </row>
    <row r="2" spans="1:12" x14ac:dyDescent="0.2">
      <c r="A2" s="25" t="s">
        <v>1</v>
      </c>
      <c r="B2" s="49" t="s">
        <v>184</v>
      </c>
      <c r="C2" s="49" t="s">
        <v>185</v>
      </c>
      <c r="D2" s="49"/>
      <c r="E2" s="49" t="s">
        <v>187</v>
      </c>
      <c r="F2" s="79"/>
      <c r="G2" s="80"/>
      <c r="H2" s="49" t="s">
        <v>186</v>
      </c>
    </row>
    <row r="3" spans="1:12" x14ac:dyDescent="0.2">
      <c r="A3" s="25">
        <v>1</v>
      </c>
      <c r="B3" s="27" t="s">
        <v>2</v>
      </c>
      <c r="C3" s="2">
        <f>Prozesse!G28</f>
        <v>160</v>
      </c>
      <c r="D3" s="2" t="s">
        <v>128</v>
      </c>
      <c r="E3" s="2">
        <f>Prozesse!C28*5</f>
        <v>180</v>
      </c>
      <c r="F3" s="2" t="s">
        <v>129</v>
      </c>
      <c r="G3" s="27" t="s">
        <v>2</v>
      </c>
      <c r="H3" s="47">
        <f>C3/E3</f>
        <v>0.88888888888888884</v>
      </c>
    </row>
    <row r="4" spans="1:12" x14ac:dyDescent="0.2">
      <c r="A4" s="25">
        <v>2</v>
      </c>
      <c r="B4" s="27" t="s">
        <v>127</v>
      </c>
      <c r="C4" s="2">
        <f>Bauteile!G28</f>
        <v>122</v>
      </c>
      <c r="D4" s="2" t="s">
        <v>128</v>
      </c>
      <c r="E4" s="2">
        <f>Bauteile!C28*5</f>
        <v>130</v>
      </c>
      <c r="F4" s="2" t="s">
        <v>129</v>
      </c>
      <c r="G4" s="27" t="s">
        <v>127</v>
      </c>
      <c r="H4" s="47">
        <f t="shared" ref="H4:H8" si="0">C4/E4</f>
        <v>0.93846153846153846</v>
      </c>
    </row>
    <row r="5" spans="1:12" x14ac:dyDescent="0.2">
      <c r="A5" s="25">
        <v>3</v>
      </c>
      <c r="B5" s="27" t="s">
        <v>130</v>
      </c>
      <c r="C5" s="2">
        <f>Layout!G28</f>
        <v>147</v>
      </c>
      <c r="D5" s="2" t="s">
        <v>128</v>
      </c>
      <c r="E5" s="2">
        <f>Layout!C28*5</f>
        <v>180</v>
      </c>
      <c r="F5" s="2" t="s">
        <v>129</v>
      </c>
      <c r="G5" s="27" t="s">
        <v>130</v>
      </c>
      <c r="H5" s="47">
        <f t="shared" si="0"/>
        <v>0.81666666666666665</v>
      </c>
    </row>
    <row r="6" spans="1:12" x14ac:dyDescent="0.2">
      <c r="A6" s="25">
        <v>4</v>
      </c>
      <c r="B6" s="27" t="s">
        <v>72</v>
      </c>
      <c r="C6" s="2">
        <f>Endeffektor!G28</f>
        <v>120</v>
      </c>
      <c r="D6" s="2" t="s">
        <v>128</v>
      </c>
      <c r="E6" s="2">
        <f>Endeffektor!C28*5</f>
        <v>175</v>
      </c>
      <c r="F6" s="2" t="s">
        <v>129</v>
      </c>
      <c r="G6" s="27" t="s">
        <v>72</v>
      </c>
      <c r="H6" s="47">
        <f t="shared" si="0"/>
        <v>0.68571428571428572</v>
      </c>
    </row>
    <row r="7" spans="1:12" x14ac:dyDescent="0.2">
      <c r="A7" s="25">
        <v>5</v>
      </c>
      <c r="B7" s="27" t="s">
        <v>81</v>
      </c>
      <c r="C7" s="2">
        <f>Roboter!G28</f>
        <v>118</v>
      </c>
      <c r="D7" s="2" t="s">
        <v>128</v>
      </c>
      <c r="E7" s="2">
        <f>Roboter!C28*5</f>
        <v>145</v>
      </c>
      <c r="F7" s="2" t="s">
        <v>129</v>
      </c>
      <c r="G7" s="48" t="s">
        <v>81</v>
      </c>
      <c r="H7" s="47">
        <f t="shared" si="0"/>
        <v>0.81379310344827582</v>
      </c>
    </row>
    <row r="8" spans="1:12" x14ac:dyDescent="0.2">
      <c r="A8" s="25">
        <v>6</v>
      </c>
      <c r="B8" s="27" t="s">
        <v>205</v>
      </c>
      <c r="C8" s="2">
        <f>Mitarbeitende!G28</f>
        <v>93</v>
      </c>
      <c r="D8" s="2" t="s">
        <v>128</v>
      </c>
      <c r="E8" s="2">
        <f>Mitarbeitende!C28*5</f>
        <v>125</v>
      </c>
      <c r="F8" s="2" t="s">
        <v>129</v>
      </c>
      <c r="G8" s="27" t="s">
        <v>94</v>
      </c>
      <c r="H8" s="47">
        <f t="shared" si="0"/>
        <v>0.74399999999999999</v>
      </c>
    </row>
    <row r="9" spans="1:12" x14ac:dyDescent="0.2">
      <c r="A9" s="25">
        <v>7</v>
      </c>
      <c r="B9" s="27" t="s">
        <v>131</v>
      </c>
      <c r="C9" s="2">
        <f>Sicherheit!G28</f>
        <v>100</v>
      </c>
      <c r="D9" s="2" t="s">
        <v>128</v>
      </c>
      <c r="E9" s="2">
        <f>Sicherheit!C28*5</f>
        <v>125</v>
      </c>
      <c r="F9" s="2" t="s">
        <v>129</v>
      </c>
      <c r="G9" s="27" t="s">
        <v>131</v>
      </c>
      <c r="H9" s="47">
        <f t="shared" ref="H9" si="1">C9/E9</f>
        <v>0.8</v>
      </c>
    </row>
  </sheetData>
  <mergeCells count="1">
    <mergeCell ref="F2:G2"/>
  </mergeCells>
  <printOptions horizontalCentered="1" verticalCentered="1"/>
  <pageMargins left="0.70866141732283472" right="0.70866141732283472" top="0.78740157480314965" bottom="0.78740157480314965" header="0.31496062992125984" footer="0.31496062992125984"/>
  <pageSetup paperSize="9" orientation="landscape" r:id="rId1"/>
  <headerFooter>
    <oddHeader>&amp;L&amp;G&amp;RFraunhofer IGCV, VDMA Bayern
&amp;"Arial,Fett"Leitaden für den Einsatz von ortsflexiblen kollaborativen Robotern</oddHeader>
    <oddFooter xml:space="preserve">&amp;RGedruckt am &amp;D
Seite &amp;P von &amp;N
</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0F4C19022515F4C96A3952A946050A6" ma:contentTypeVersion="2" ma:contentTypeDescription="Ein neues Dokument erstellen." ma:contentTypeScope="" ma:versionID="f655e64a7106aa68c385c4780ba53691">
  <xsd:schema xmlns:xsd="http://www.w3.org/2001/XMLSchema" xmlns:xs="http://www.w3.org/2001/XMLSchema" xmlns:p="http://schemas.microsoft.com/office/2006/metadata/properties" xmlns:ns2="2cb16a42-209a-40d0-b2d6-5f72db74ab59" targetNamespace="http://schemas.microsoft.com/office/2006/metadata/properties" ma:root="true" ma:fieldsID="c5684ce5b3cff8ac34c20d68d2583431" ns2:_="">
    <xsd:import namespace="2cb16a42-209a-40d0-b2d6-5f72db74ab5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16a42-209a-40d0-b2d6-5f72db74ab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FE4739-F6B8-4C74-B9CC-768EB03428AD}">
  <ds:schemaRefs>
    <ds:schemaRef ds:uri="http://schemas.microsoft.com/sharepoint/v3/contenttype/forms"/>
  </ds:schemaRefs>
</ds:datastoreItem>
</file>

<file path=customXml/itemProps2.xml><?xml version="1.0" encoding="utf-8"?>
<ds:datastoreItem xmlns:ds="http://schemas.openxmlformats.org/officeDocument/2006/customXml" ds:itemID="{A8501D0D-B2C9-412B-A8F4-640EC3513E8D}">
  <ds:schemaRefs>
    <ds:schemaRef ds:uri="http://purl.org/dc/elements/1.1/"/>
    <ds:schemaRef ds:uri="http://schemas.microsoft.com/office/2006/metadata/properties"/>
    <ds:schemaRef ds:uri="http://purl.org/dc/terms/"/>
    <ds:schemaRef ds:uri="2cb16a42-209a-40d0-b2d6-5f72db74ab5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7E968BB-434D-4982-A567-53B713BF4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b16a42-209a-40d0-b2d6-5f72db74ab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Bedienungsanleitung</vt:lpstr>
      <vt:lpstr>Prozesse</vt:lpstr>
      <vt:lpstr>Bauteile</vt:lpstr>
      <vt:lpstr>Layout</vt:lpstr>
      <vt:lpstr>Endeffektor</vt:lpstr>
      <vt:lpstr>Roboter</vt:lpstr>
      <vt:lpstr>Mitarbeitende</vt:lpstr>
      <vt:lpstr>Sicherheit</vt:lpstr>
      <vt:lpstr>Auswertung</vt:lpstr>
      <vt:lpstr>Auswertung!Druckbereich</vt:lpstr>
      <vt:lpstr>Bauteile!Druckbereich</vt:lpstr>
      <vt:lpstr>Bedienungsanleitung!Druckbereich</vt:lpstr>
      <vt:lpstr>Endeffektor!Druckbereich</vt:lpstr>
      <vt:lpstr>Layout!Druckbereich</vt:lpstr>
      <vt:lpstr>Mitarbeitende!Druckbereich</vt:lpstr>
      <vt:lpstr>Prozesse!Druckbereich</vt:lpstr>
      <vt:lpstr>Roboter!Druckbereich</vt:lpstr>
      <vt:lpstr>Sicherheit!Druckbereich</vt:lpstr>
    </vt:vector>
  </TitlesOfParts>
  <Manager/>
  <Company>WEBER Schraubautomaten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MRK Quick Check</dc:title>
  <dc:subject/>
  <dc:creator>Johannes Knall</dc:creator>
  <cp:keywords>LBR; PFL</cp:keywords>
  <dc:description/>
  <cp:lastModifiedBy>Brown, Elke</cp:lastModifiedBy>
  <cp:revision/>
  <cp:lastPrinted>2021-07-21T08:01:58Z</cp:lastPrinted>
  <dcterms:created xsi:type="dcterms:W3CDTF">2005-04-14T07:04:36Z</dcterms:created>
  <dcterms:modified xsi:type="dcterms:W3CDTF">2022-02-01T11:06:00Z</dcterms:modified>
  <cp:category>Roboter</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0x01010080F4C19022515F4C96A3952A946050A6</vt:lpwstr>
  </property>
  <property fmtid="{D5CDD505-2E9C-101B-9397-08002B2CF9AE}" pid="3" name="MSIP_Label_9c86c25f-31f1-46f7-b4f9-3c53b1ed0b07_Enabled">
    <vt:lpwstr>True</vt:lpwstr>
  </property>
  <property fmtid="{D5CDD505-2E9C-101B-9397-08002B2CF9AE}" pid="4" name="MSIP_Label_9c86c25f-31f1-46f7-b4f9-3c53b1ed0b07_SiteId">
    <vt:lpwstr>a1ae89fb-21b9-40bf-9d82-a10ae85a2407</vt:lpwstr>
  </property>
  <property fmtid="{D5CDD505-2E9C-101B-9397-08002B2CF9AE}" pid="5" name="MSIP_Label_9c86c25f-31f1-46f7-b4f9-3c53b1ed0b07_Owner">
    <vt:lpwstr>hbhr@festo.net</vt:lpwstr>
  </property>
  <property fmtid="{D5CDD505-2E9C-101B-9397-08002B2CF9AE}" pid="6" name="MSIP_Label_9c86c25f-31f1-46f7-b4f9-3c53b1ed0b07_SetDate">
    <vt:lpwstr>2021-01-27T08:58:58.8740644Z</vt:lpwstr>
  </property>
  <property fmtid="{D5CDD505-2E9C-101B-9397-08002B2CF9AE}" pid="7" name="MSIP_Label_9c86c25f-31f1-46f7-b4f9-3c53b1ed0b07_Name">
    <vt:lpwstr>Internal</vt:lpwstr>
  </property>
  <property fmtid="{D5CDD505-2E9C-101B-9397-08002B2CF9AE}" pid="8" name="MSIP_Label_9c86c25f-31f1-46f7-b4f9-3c53b1ed0b07_Application">
    <vt:lpwstr>Microsoft Azure Information Protection</vt:lpwstr>
  </property>
  <property fmtid="{D5CDD505-2E9C-101B-9397-08002B2CF9AE}" pid="9" name="MSIP_Label_9c86c25f-31f1-46f7-b4f9-3c53b1ed0b07_ActionId">
    <vt:lpwstr>4604da28-948f-44ef-aa71-fb85a60e1058</vt:lpwstr>
  </property>
  <property fmtid="{D5CDD505-2E9C-101B-9397-08002B2CF9AE}" pid="10" name="MSIP_Label_9c86c25f-31f1-46f7-b4f9-3c53b1ed0b07_Extended_MSFT_Method">
    <vt:lpwstr>Automatic</vt:lpwstr>
  </property>
  <property fmtid="{D5CDD505-2E9C-101B-9397-08002B2CF9AE}" pid="11" name="Sensitivity">
    <vt:lpwstr>Internal</vt:lpwstr>
  </property>
</Properties>
</file>