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O:\Neue Werkstoffe\01 - Projekte\03 - Abgeschlossen\OE430 - FVT\20 - 182 230 - TBI - SolvoCycle\09 - Veröffentlichungen\08 Beschleunigte Alterung\Repository\02 Wasseraufnahme\"/>
    </mc:Choice>
  </mc:AlternateContent>
  <xr:revisionPtr revIDLastSave="0" documentId="13_ncr:1_{AAC0CB21-1154-4D26-9B7F-AC6E16595454}" xr6:coauthVersionLast="45" xr6:coauthVersionMax="45" xr10:uidLastSave="{00000000-0000-0000-0000-000000000000}"/>
  <bookViews>
    <workbookView xWindow="-120" yWindow="-120" windowWidth="29040" windowHeight="17640" activeTab="2" xr2:uid="{00000000-000D-0000-FFFF-FFFF00000000}"/>
  </bookViews>
  <sheets>
    <sheet name="Zugproben" sheetId="1" r:id="rId1"/>
    <sheet name="DMA-Proben" sheetId="2" r:id="rId2"/>
    <sheet name="Abbildung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3" l="1"/>
  <c r="H9" i="3" s="1"/>
  <c r="D9" i="3"/>
  <c r="C9" i="3"/>
  <c r="E8" i="3"/>
  <c r="H8" i="3" s="1"/>
  <c r="D8" i="3"/>
  <c r="C8" i="3"/>
  <c r="E7" i="3"/>
  <c r="H7" i="3" s="1"/>
  <c r="D7" i="3"/>
  <c r="C7" i="3"/>
  <c r="G7" i="3" s="1"/>
  <c r="E6" i="3"/>
  <c r="H6" i="3" s="1"/>
  <c r="D6" i="3"/>
  <c r="C6" i="3"/>
  <c r="G6" i="3" s="1"/>
  <c r="G8" i="3" l="1"/>
  <c r="G9" i="3"/>
  <c r="E11" i="2"/>
  <c r="E10" i="2"/>
  <c r="E5" i="2" l="1"/>
  <c r="E3" i="2"/>
  <c r="E7" i="2"/>
  <c r="E6" i="2"/>
  <c r="E2" i="2"/>
  <c r="E4" i="2" l="1"/>
  <c r="E37" i="1" l="1"/>
  <c r="E36" i="1"/>
  <c r="E35" i="1"/>
  <c r="E34" i="1"/>
  <c r="E33" i="1"/>
  <c r="E32" i="1"/>
  <c r="E31" i="1"/>
  <c r="E30" i="1" l="1"/>
  <c r="E29" i="1"/>
  <c r="E28" i="1"/>
  <c r="E27" i="1"/>
  <c r="E26" i="1"/>
  <c r="E25" i="1"/>
  <c r="E24" i="1"/>
  <c r="E23" i="1" l="1"/>
  <c r="E22" i="1"/>
  <c r="E21" i="1"/>
  <c r="E20" i="1"/>
  <c r="E19" i="1"/>
  <c r="E18" i="1"/>
  <c r="E17" i="1"/>
  <c r="E2" i="1" l="1"/>
  <c r="E3" i="1"/>
  <c r="E5" i="1"/>
  <c r="E6" i="1"/>
  <c r="E7" i="1"/>
  <c r="E8" i="1"/>
  <c r="E4" i="1"/>
</calcChain>
</file>

<file path=xl/sharedStrings.xml><?xml version="1.0" encoding="utf-8"?>
<sst xmlns="http://schemas.openxmlformats.org/spreadsheetml/2006/main" count="42" uniqueCount="22">
  <si>
    <t xml:space="preserve">Probe         </t>
  </si>
  <si>
    <t>D [%]</t>
  </si>
  <si>
    <t>Behandlung</t>
  </si>
  <si>
    <t>MW</t>
  </si>
  <si>
    <t>SD</t>
  </si>
  <si>
    <t>15 min @ 250°C</t>
  </si>
  <si>
    <t>15 min @ 200°C</t>
  </si>
  <si>
    <t>15 min @ 150°C</t>
  </si>
  <si>
    <t>15 min @ 100°C</t>
  </si>
  <si>
    <t>Zugproben</t>
  </si>
  <si>
    <t>DMA-Proben</t>
  </si>
  <si>
    <t>Δ</t>
  </si>
  <si>
    <t xml:space="preserve"> -</t>
  </si>
  <si>
    <t>Masse 1 [g]</t>
  </si>
  <si>
    <t>Masse 2 [g]</t>
  </si>
  <si>
    <t>keine</t>
  </si>
  <si>
    <t>250°C,15min, 350ml</t>
  </si>
  <si>
    <t>200°C,15min, 350ml</t>
  </si>
  <si>
    <t>150°C,15min, 350ml</t>
  </si>
  <si>
    <t>100°C,15min, 350ml</t>
  </si>
  <si>
    <t>[ma.-%]</t>
  </si>
  <si>
    <t>[%]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</si>
</sst>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6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rgb="FF3F3F3F"/>
      <name val="Frutiger LT Com 45 Light"/>
      <family val="2"/>
    </font>
    <font>
      <sz val="11"/>
      <color theme="1"/>
      <name val="Frutiger LT Com 45 Light"/>
      <family val="2"/>
    </font>
    <font>
      <sz val="11"/>
      <color rgb="FF006100"/>
      <name val="Frutiger LT Com 45 Light"/>
      <family val="2"/>
    </font>
    <font>
      <sz val="9"/>
      <color theme="1"/>
      <name val="Frutiger LT Com 55 Roman"/>
      <family val="2"/>
    </font>
    <font>
      <sz val="9"/>
      <name val="Frutiger LT Com 45 Light"/>
      <family val="2"/>
    </font>
    <font>
      <sz val="8"/>
      <name val="Calibri"/>
      <family val="2"/>
      <scheme val="minor"/>
    </font>
    <font>
      <sz val="9"/>
      <color theme="1"/>
      <name val="Frutiger LT Com 45 Light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 diagonalDown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Up="1"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 diagonalDown="1">
      <left/>
      <right style="medium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3F3F3F"/>
      </right>
      <top/>
      <bottom style="thin">
        <color rgb="FF3F3F3F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3" borderId="1" applyNumberFormat="0" applyAlignment="0" applyProtection="0"/>
    <xf numFmtId="0" fontId="3" fillId="2" borderId="0" applyNumberFormat="0" applyBorder="0" applyAlignment="0" applyProtection="0"/>
    <xf numFmtId="9" fontId="8" fillId="0" borderId="0" applyFont="0" applyFill="0" applyBorder="0" applyAlignment="0" applyProtection="0"/>
  </cellStyleXfs>
  <cellXfs count="65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164" fontId="5" fillId="5" borderId="2" xfId="0" applyNumberFormat="1" applyFont="1" applyFill="1" applyBorder="1" applyAlignment="1">
      <alignment horizontal="right" vertical="center"/>
    </xf>
    <xf numFmtId="164" fontId="0" fillId="0" borderId="0" xfId="0" applyNumberFormat="1"/>
    <xf numFmtId="164" fontId="5" fillId="5" borderId="4" xfId="0" applyNumberFormat="1" applyFont="1" applyFill="1" applyBorder="1" applyAlignment="1">
      <alignment horizontal="right" vertical="center"/>
    </xf>
    <xf numFmtId="164" fontId="5" fillId="5" borderId="9" xfId="0" applyNumberFormat="1" applyFont="1" applyFill="1" applyBorder="1" applyAlignment="1">
      <alignment horizontal="right" vertical="center"/>
    </xf>
    <xf numFmtId="0" fontId="1" fillId="3" borderId="10" xfId="1" applyBorder="1" applyAlignment="1">
      <alignment horizontal="left" vertical="center" wrapText="1"/>
    </xf>
    <xf numFmtId="164" fontId="2" fillId="4" borderId="11" xfId="0" applyNumberFormat="1" applyFont="1" applyFill="1" applyBorder="1" applyAlignment="1">
      <alignment horizontal="center" vertical="center" wrapText="1"/>
    </xf>
    <xf numFmtId="164" fontId="2" fillId="4" borderId="12" xfId="0" applyNumberFormat="1" applyFont="1" applyFill="1" applyBorder="1" applyAlignment="1">
      <alignment horizontal="center" vertical="center" wrapText="1"/>
    </xf>
    <xf numFmtId="164" fontId="5" fillId="5" borderId="13" xfId="0" applyNumberFormat="1" applyFont="1" applyFill="1" applyBorder="1" applyAlignment="1">
      <alignment horizontal="right" vertical="center"/>
    </xf>
    <xf numFmtId="164" fontId="2" fillId="4" borderId="26" xfId="0" applyNumberFormat="1" applyFont="1" applyFill="1" applyBorder="1" applyAlignment="1">
      <alignment horizontal="center" vertical="center" wrapText="1"/>
    </xf>
    <xf numFmtId="164" fontId="2" fillId="4" borderId="27" xfId="0" applyNumberFormat="1" applyFont="1" applyFill="1" applyBorder="1" applyAlignment="1">
      <alignment horizontal="center" vertical="center" wrapText="1"/>
    </xf>
    <xf numFmtId="164" fontId="2" fillId="4" borderId="31" xfId="0" applyNumberFormat="1" applyFont="1" applyFill="1" applyBorder="1" applyAlignment="1">
      <alignment horizontal="center" vertical="center" wrapText="1"/>
    </xf>
    <xf numFmtId="164" fontId="5" fillId="5" borderId="32" xfId="0" applyNumberFormat="1" applyFont="1" applyFill="1" applyBorder="1" applyAlignment="1">
      <alignment horizontal="right" vertical="center"/>
    </xf>
    <xf numFmtId="164" fontId="5" fillId="5" borderId="33" xfId="0" applyNumberFormat="1" applyFont="1" applyFill="1" applyBorder="1" applyAlignment="1">
      <alignment horizontal="right" vertical="center"/>
    </xf>
    <xf numFmtId="164" fontId="5" fillId="5" borderId="34" xfId="0" applyNumberFormat="1" applyFont="1" applyFill="1" applyBorder="1" applyAlignment="1">
      <alignment horizontal="right" vertical="center"/>
    </xf>
    <xf numFmtId="164" fontId="5" fillId="5" borderId="35" xfId="0" applyNumberFormat="1" applyFont="1" applyFill="1" applyBorder="1" applyAlignment="1">
      <alignment horizontal="right" vertical="center"/>
    </xf>
    <xf numFmtId="164" fontId="5" fillId="5" borderId="5" xfId="0" applyNumberFormat="1" applyFont="1" applyFill="1" applyBorder="1" applyAlignment="1">
      <alignment horizontal="right" vertical="center"/>
    </xf>
    <xf numFmtId="164" fontId="5" fillId="5" borderId="25" xfId="0" applyNumberFormat="1" applyFont="1" applyFill="1" applyBorder="1" applyAlignment="1">
      <alignment horizontal="right" vertical="center"/>
    </xf>
    <xf numFmtId="164" fontId="5" fillId="5" borderId="37" xfId="0" applyNumberFormat="1" applyFont="1" applyFill="1" applyBorder="1" applyAlignment="1">
      <alignment horizontal="right" vertical="center"/>
    </xf>
    <xf numFmtId="2" fontId="0" fillId="0" borderId="0" xfId="0" applyNumberFormat="1"/>
    <xf numFmtId="164" fontId="7" fillId="5" borderId="25" xfId="0" applyNumberFormat="1" applyFont="1" applyFill="1" applyBorder="1" applyAlignment="1">
      <alignment horizontal="right" vertical="center"/>
    </xf>
    <xf numFmtId="0" fontId="1" fillId="3" borderId="38" xfId="1" applyBorder="1" applyAlignment="1">
      <alignment horizontal="left" vertical="center" wrapText="1"/>
    </xf>
    <xf numFmtId="2" fontId="5" fillId="5" borderId="5" xfId="0" applyNumberFormat="1" applyFont="1" applyFill="1" applyBorder="1" applyAlignment="1">
      <alignment horizontal="right" vertical="center"/>
    </xf>
    <xf numFmtId="2" fontId="5" fillId="5" borderId="25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2" fontId="5" fillId="5" borderId="7" xfId="0" applyNumberFormat="1" applyFont="1" applyFill="1" applyBorder="1" applyAlignment="1">
      <alignment horizontal="right" vertical="center"/>
    </xf>
    <xf numFmtId="2" fontId="5" fillId="5" borderId="17" xfId="0" applyNumberFormat="1" applyFont="1" applyFill="1" applyBorder="1" applyAlignment="1">
      <alignment horizontal="right" vertical="center"/>
    </xf>
    <xf numFmtId="0" fontId="7" fillId="0" borderId="0" xfId="0" applyFont="1" applyFill="1"/>
    <xf numFmtId="164" fontId="5" fillId="0" borderId="0" xfId="0" applyNumberFormat="1" applyFont="1" applyFill="1" applyBorder="1" applyAlignment="1">
      <alignment horizontal="right" vertical="center"/>
    </xf>
    <xf numFmtId="0" fontId="0" fillId="0" borderId="0" xfId="0" applyBorder="1"/>
    <xf numFmtId="2" fontId="7" fillId="0" borderId="0" xfId="0" applyNumberFormat="1" applyFont="1"/>
    <xf numFmtId="164" fontId="5" fillId="5" borderId="17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1" applyFont="1" applyFill="1" applyBorder="1"/>
    <xf numFmtId="164" fontId="5" fillId="5" borderId="4" xfId="0" applyNumberFormat="1" applyFont="1" applyFill="1" applyBorder="1" applyAlignment="1">
      <alignment horizontal="center" vertical="center" wrapText="1"/>
    </xf>
    <xf numFmtId="164" fontId="5" fillId="5" borderId="2" xfId="0" applyNumberFormat="1" applyFont="1" applyFill="1" applyBorder="1" applyAlignment="1">
      <alignment horizontal="center" vertical="center" wrapText="1"/>
    </xf>
    <xf numFmtId="164" fontId="5" fillId="5" borderId="9" xfId="0" applyNumberFormat="1" applyFont="1" applyFill="1" applyBorder="1" applyAlignment="1">
      <alignment horizontal="center" vertical="center" wrapText="1"/>
    </xf>
    <xf numFmtId="164" fontId="5" fillId="5" borderId="13" xfId="0" applyNumberFormat="1" applyFont="1" applyFill="1" applyBorder="1" applyAlignment="1">
      <alignment horizontal="center" vertical="center" wrapText="1"/>
    </xf>
    <xf numFmtId="164" fontId="5" fillId="5" borderId="19" xfId="0" applyNumberFormat="1" applyFont="1" applyFill="1" applyBorder="1" applyAlignment="1">
      <alignment horizontal="center" vertical="center" wrapText="1"/>
    </xf>
    <xf numFmtId="164" fontId="5" fillId="5" borderId="14" xfId="0" applyNumberFormat="1" applyFont="1" applyFill="1" applyBorder="1" applyAlignment="1">
      <alignment horizontal="center" vertical="center" wrapText="1"/>
    </xf>
    <xf numFmtId="164" fontId="5" fillId="5" borderId="22" xfId="0" applyNumberFormat="1" applyFont="1" applyFill="1" applyBorder="1" applyAlignment="1">
      <alignment horizontal="center" vertical="center" wrapText="1"/>
    </xf>
    <xf numFmtId="164" fontId="5" fillId="5" borderId="15" xfId="0" applyNumberFormat="1" applyFont="1" applyFill="1" applyBorder="1" applyAlignment="1">
      <alignment horizontal="center" vertical="center"/>
    </xf>
    <xf numFmtId="164" fontId="5" fillId="5" borderId="20" xfId="0" applyNumberFormat="1" applyFont="1" applyFill="1" applyBorder="1" applyAlignment="1">
      <alignment horizontal="center" vertical="center"/>
    </xf>
    <xf numFmtId="164" fontId="5" fillId="5" borderId="16" xfId="0" applyNumberFormat="1" applyFont="1" applyFill="1" applyBorder="1" applyAlignment="1">
      <alignment horizontal="center" vertical="center"/>
    </xf>
    <xf numFmtId="164" fontId="5" fillId="5" borderId="21" xfId="0" applyNumberFormat="1" applyFont="1" applyFill="1" applyBorder="1" applyAlignment="1">
      <alignment horizontal="center" vertical="center"/>
    </xf>
    <xf numFmtId="164" fontId="5" fillId="5" borderId="23" xfId="0" applyNumberFormat="1" applyFont="1" applyFill="1" applyBorder="1" applyAlignment="1">
      <alignment horizontal="center" vertical="center"/>
    </xf>
    <xf numFmtId="164" fontId="5" fillId="5" borderId="24" xfId="0" applyNumberFormat="1" applyFont="1" applyFill="1" applyBorder="1" applyAlignment="1">
      <alignment horizontal="center" vertical="center"/>
    </xf>
    <xf numFmtId="164" fontId="5" fillId="5" borderId="39" xfId="0" applyNumberFormat="1" applyFont="1" applyFill="1" applyBorder="1" applyAlignment="1">
      <alignment horizontal="center" vertical="center"/>
    </xf>
    <xf numFmtId="164" fontId="5" fillId="5" borderId="40" xfId="0" applyNumberFormat="1" applyFont="1" applyFill="1" applyBorder="1" applyAlignment="1">
      <alignment horizontal="center" vertical="center"/>
    </xf>
    <xf numFmtId="14" fontId="7" fillId="0" borderId="0" xfId="0" applyNumberFormat="1" applyFont="1" applyAlignment="1">
      <alignment horizontal="center"/>
    </xf>
    <xf numFmtId="164" fontId="5" fillId="5" borderId="28" xfId="0" applyNumberFormat="1" applyFont="1" applyFill="1" applyBorder="1" applyAlignment="1">
      <alignment horizontal="center" vertical="center"/>
    </xf>
    <xf numFmtId="164" fontId="5" fillId="5" borderId="29" xfId="0" applyNumberFormat="1" applyFont="1" applyFill="1" applyBorder="1" applyAlignment="1">
      <alignment horizontal="center" vertical="center"/>
    </xf>
    <xf numFmtId="164" fontId="5" fillId="5" borderId="27" xfId="0" applyNumberFormat="1" applyFont="1" applyFill="1" applyBorder="1" applyAlignment="1">
      <alignment horizontal="center" vertical="center"/>
    </xf>
    <xf numFmtId="164" fontId="5" fillId="5" borderId="30" xfId="0" applyNumberFormat="1" applyFont="1" applyFill="1" applyBorder="1" applyAlignment="1">
      <alignment horizontal="center" vertical="center"/>
    </xf>
    <xf numFmtId="166" fontId="0" fillId="0" borderId="0" xfId="3" applyNumberFormat="1" applyFont="1"/>
    <xf numFmtId="0" fontId="4" fillId="3" borderId="3" xfId="1" applyFont="1" applyBorder="1" applyAlignment="1">
      <alignment horizontal="center"/>
    </xf>
    <xf numFmtId="0" fontId="4" fillId="3" borderId="8" xfId="1" applyFont="1" applyBorder="1" applyAlignment="1">
      <alignment horizontal="center"/>
    </xf>
    <xf numFmtId="0" fontId="4" fillId="3" borderId="36" xfId="1" applyFont="1" applyBorder="1" applyAlignment="1">
      <alignment horizontal="center"/>
    </xf>
    <xf numFmtId="0" fontId="4" fillId="3" borderId="18" xfId="1" applyFont="1" applyBorder="1" applyAlignment="1">
      <alignment horizontal="center"/>
    </xf>
    <xf numFmtId="0" fontId="4" fillId="3" borderId="6" xfId="1" applyFont="1" applyBorder="1" applyAlignment="1">
      <alignment horizontal="center"/>
    </xf>
    <xf numFmtId="0" fontId="10" fillId="0" borderId="0" xfId="0" applyFont="1" applyAlignment="1">
      <alignment horizontal="center"/>
    </xf>
  </cellXfs>
  <cellStyles count="4">
    <cellStyle name="Ausgabe 2" xfId="1" xr:uid="{20D54408-B333-4110-AE52-9266C7DD8BDC}"/>
    <cellStyle name="Gut 2" xfId="2" xr:uid="{83421473-74FF-4597-BAAF-17C90AB3C5CB}"/>
    <cellStyle name="Prozent" xfId="3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381302083333332"/>
          <c:y val="4.3708611111111108E-2"/>
          <c:w val="0.82753784722222223"/>
          <c:h val="0.83573456790123457"/>
        </c:manualLayout>
      </c:layout>
      <c:barChart>
        <c:barDir val="col"/>
        <c:grouping val="clustered"/>
        <c:varyColors val="0"/>
        <c:ser>
          <c:idx val="0"/>
          <c:order val="0"/>
          <c:tx>
            <c:v>Tensile specimens</c:v>
          </c:tx>
          <c:spPr>
            <a:solidFill>
              <a:sysClr val="window" lastClr="FFFFFF">
                <a:lumMod val="75000"/>
              </a:sysClr>
            </a:solidFill>
            <a:ln>
              <a:solidFill>
                <a:sysClr val="windowText" lastClr="000000">
                  <a:shade val="95000"/>
                  <a:satMod val="105000"/>
                </a:sysClr>
              </a:solidFill>
            </a:ln>
          </c:spPr>
          <c:invertIfNegative val="0"/>
          <c:dPt>
            <c:idx val="5"/>
            <c:invertIfNegative val="0"/>
            <c:bubble3D val="0"/>
            <c:spPr>
              <a:solidFill>
                <a:sysClr val="window" lastClr="FFFFFF">
                  <a:lumMod val="75000"/>
                </a:sysClr>
              </a:solidFill>
              <a:ln w="9525">
                <a:solidFill>
                  <a:sysClr val="windowText" lastClr="000000">
                    <a:shade val="95000"/>
                    <a:satMod val="105000"/>
                  </a:sys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C1B-45AE-AE33-EB795EAF8F2C}"/>
              </c:ext>
            </c:extLst>
          </c:dPt>
          <c:dPt>
            <c:idx val="6"/>
            <c:invertIfNegative val="0"/>
            <c:bubble3D val="0"/>
            <c:spPr>
              <a:solidFill>
                <a:sysClr val="window" lastClr="FFFFFF">
                  <a:lumMod val="75000"/>
                </a:sysClr>
              </a:solidFill>
              <a:ln w="9525">
                <a:solidFill>
                  <a:sysClr val="windowText" lastClr="000000">
                    <a:shade val="95000"/>
                    <a:satMod val="105000"/>
                  </a:sys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C1B-45AE-AE33-EB795EAF8F2C}"/>
              </c:ext>
            </c:extLst>
          </c:dPt>
          <c:dPt>
            <c:idx val="7"/>
            <c:invertIfNegative val="0"/>
            <c:bubble3D val="0"/>
            <c:spPr>
              <a:solidFill>
                <a:sysClr val="window" lastClr="FFFFFF">
                  <a:lumMod val="75000"/>
                </a:sysClr>
              </a:solidFill>
              <a:ln w="9525">
                <a:solidFill>
                  <a:sysClr val="windowText" lastClr="000000">
                    <a:shade val="95000"/>
                    <a:satMod val="105000"/>
                  </a:sys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C1B-45AE-AE33-EB795EAF8F2C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errBars>
            <c:errBarType val="both"/>
            <c:errValType val="cust"/>
            <c:noEndCap val="0"/>
            <c:plus>
              <c:numRef>
                <c:f>Abbildung!$D$6:$D$9</c:f>
                <c:numCache>
                  <c:formatCode>General</c:formatCode>
                  <c:ptCount val="4"/>
                  <c:pt idx="0">
                    <c:v>4.5809120903275581E-2</c:v>
                  </c:pt>
                  <c:pt idx="1">
                    <c:v>6.9624836762353273E-2</c:v>
                  </c:pt>
                  <c:pt idx="2">
                    <c:v>5.4444255382422556E-2</c:v>
                  </c:pt>
                  <c:pt idx="3">
                    <c:v>0.23019015225158979</c:v>
                  </c:pt>
                </c:numCache>
              </c:numRef>
            </c:plus>
            <c:minus>
              <c:numRef>
                <c:f>Abbildung!$D$6:$D$9</c:f>
                <c:numCache>
                  <c:formatCode>General</c:formatCode>
                  <c:ptCount val="4"/>
                  <c:pt idx="0">
                    <c:v>4.5809120903275581E-2</c:v>
                  </c:pt>
                  <c:pt idx="1">
                    <c:v>6.9624836762353273E-2</c:v>
                  </c:pt>
                  <c:pt idx="2">
                    <c:v>5.4444255382422556E-2</c:v>
                  </c:pt>
                  <c:pt idx="3">
                    <c:v>0.23019015225158979</c:v>
                  </c:pt>
                </c:numCache>
              </c:numRef>
            </c:minus>
            <c:spPr>
              <a:ln w="9525"/>
            </c:spPr>
          </c:errBars>
          <c:cat>
            <c:strRef>
              <c:f>Abbildung!$B$6:$B$9</c:f>
              <c:strCache>
                <c:ptCount val="4"/>
                <c:pt idx="0">
                  <c:v>15 min @ 100°C</c:v>
                </c:pt>
                <c:pt idx="1">
                  <c:v>15 min @ 150°C</c:v>
                </c:pt>
                <c:pt idx="2">
                  <c:v>15 min @ 200°C</c:v>
                </c:pt>
                <c:pt idx="3">
                  <c:v>15 min @ 250°C</c:v>
                </c:pt>
              </c:strCache>
            </c:strRef>
          </c:cat>
          <c:val>
            <c:numRef>
              <c:f>Abbildung!$C$6:$C$9</c:f>
              <c:numCache>
                <c:formatCode>0.00</c:formatCode>
                <c:ptCount val="4"/>
                <c:pt idx="0">
                  <c:v>1.1738405035122648</c:v>
                </c:pt>
                <c:pt idx="1">
                  <c:v>3.1495966433848741</c:v>
                </c:pt>
                <c:pt idx="2">
                  <c:v>7.1458713829160434</c:v>
                </c:pt>
                <c:pt idx="3">
                  <c:v>11.60117315244401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C1B-45AE-AE33-EB795EAF8F2C}"/>
            </c:ext>
          </c:extLst>
        </c:ser>
        <c:ser>
          <c:idx val="1"/>
          <c:order val="1"/>
          <c:tx>
            <c:v>DMA specimens</c:v>
          </c:tx>
          <c:spPr>
            <a:solidFill>
              <a:sysClr val="window" lastClr="FFFFFF">
                <a:lumMod val="95000"/>
              </a:sys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Abbildung!$E$6:$E$9</c:f>
              <c:numCache>
                <c:formatCode>0.00</c:formatCode>
                <c:ptCount val="4"/>
                <c:pt idx="0">
                  <c:v>1.0121369812776209</c:v>
                </c:pt>
                <c:pt idx="1">
                  <c:v>2.8394971957534807</c:v>
                </c:pt>
                <c:pt idx="2">
                  <c:v>6.7286215888465435</c:v>
                </c:pt>
                <c:pt idx="3">
                  <c:v>10.789516898143773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C1B-45AE-AE33-EB795EAF8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75887360"/>
        <c:axId val="68472768"/>
      </c:barChart>
      <c:catAx>
        <c:axId val="175887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9050">
            <a:solidFill>
              <a:schemeClr val="tx1">
                <a:shade val="95000"/>
                <a:satMod val="105000"/>
              </a:schemeClr>
            </a:solidFill>
          </a:ln>
        </c:spPr>
        <c:txPr>
          <a:bodyPr rot="0" vert="horz" anchor="ctr" anchorCtr="0"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68472768"/>
        <c:crosses val="autoZero"/>
        <c:auto val="1"/>
        <c:lblAlgn val="ctr"/>
        <c:lblOffset val="100"/>
        <c:tickMarkSkip val="1"/>
        <c:noMultiLvlLbl val="0"/>
      </c:catAx>
      <c:valAx>
        <c:axId val="68472768"/>
        <c:scaling>
          <c:orientation val="minMax"/>
          <c:max val="12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9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de-DE" sz="900" b="0" baseline="0">
                    <a:latin typeface="Arial" panose="020B0604020202020204" pitchFamily="34" charset="0"/>
                    <a:cs typeface="Arial" panose="020B0604020202020204" pitchFamily="34" charset="0"/>
                  </a:rPr>
                  <a:t>Water absorption (wt.-%)</a:t>
                </a:r>
                <a:endParaRPr lang="de-DE" sz="900" b="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3.3147048611111112E-2"/>
              <c:y val="0.17409135802469136"/>
            </c:manualLayout>
          </c:layout>
          <c:overlay val="0"/>
        </c:title>
        <c:numFmt formatCode="#,##0" sourceLinked="0"/>
        <c:majorTickMark val="out"/>
        <c:minorTickMark val="out"/>
        <c:tickLblPos val="nextTo"/>
        <c:spPr>
          <a:ln w="19050">
            <a:solidFill>
              <a:schemeClr val="tx1">
                <a:shade val="95000"/>
                <a:satMod val="105000"/>
              </a:schemeClr>
            </a:solidFill>
          </a:ln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175887360"/>
        <c:crosses val="autoZero"/>
        <c:crossBetween val="between"/>
        <c:majorUnit val="2"/>
        <c:minorUnit val="1"/>
      </c:valAx>
      <c:spPr>
        <a:ln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16115305326068863"/>
          <c:y val="8.5884920634920647E-2"/>
          <c:w val="0.25771270417434072"/>
          <c:h val="0.18364003184885117"/>
        </c:manualLayout>
      </c:layout>
      <c:overlay val="0"/>
      <c:spPr>
        <a:solidFill>
          <a:sysClr val="window" lastClr="FFFFFF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aseline="0">
          <a:latin typeface="Frutiger LT Com 55 Roman" panose="020B0503030504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11</xdr:row>
      <xdr:rowOff>0</xdr:rowOff>
    </xdr:from>
    <xdr:to>
      <xdr:col>8</xdr:col>
      <xdr:colOff>298258</xdr:colOff>
      <xdr:row>24</xdr:row>
      <xdr:rowOff>47896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D3ECB6AA-1B22-40D7-A487-A718729A64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1"/>
  <sheetViews>
    <sheetView zoomScaleNormal="100" workbookViewId="0">
      <selection activeCell="G9" sqref="G9"/>
    </sheetView>
  </sheetViews>
  <sheetFormatPr baseColWidth="10" defaultColWidth="9.140625" defaultRowHeight="15" x14ac:dyDescent="0.25"/>
  <cols>
    <col min="1" max="1" width="6.85546875" bestFit="1" customWidth="1"/>
    <col min="2" max="2" width="9.140625" style="4"/>
    <col min="3" max="3" width="17.28515625" style="4" bestFit="1" customWidth="1"/>
    <col min="4" max="5" width="9.140625" style="4"/>
    <col min="8" max="8" width="15.28515625" bestFit="1" customWidth="1"/>
  </cols>
  <sheetData>
    <row r="1" spans="1:5" ht="30.75" thickBot="1" x14ac:dyDescent="0.3">
      <c r="A1" s="7" t="s">
        <v>0</v>
      </c>
      <c r="B1" s="8" t="s">
        <v>13</v>
      </c>
      <c r="C1" s="8" t="s">
        <v>2</v>
      </c>
      <c r="D1" s="8" t="s">
        <v>14</v>
      </c>
      <c r="E1" s="9" t="s">
        <v>1</v>
      </c>
    </row>
    <row r="2" spans="1:5" x14ac:dyDescent="0.25">
      <c r="A2" s="59">
        <v>1</v>
      </c>
      <c r="B2" s="5">
        <v>2.3149999999999999</v>
      </c>
      <c r="C2" s="38" t="s">
        <v>16</v>
      </c>
      <c r="D2" s="5">
        <v>2.5950000000000002</v>
      </c>
      <c r="E2" s="24">
        <f>100-D2/B2*100</f>
        <v>-12.095032397408218</v>
      </c>
    </row>
    <row r="3" spans="1:5" x14ac:dyDescent="0.25">
      <c r="A3" s="63">
        <v>2</v>
      </c>
      <c r="B3" s="3">
        <v>2.3199999999999998</v>
      </c>
      <c r="C3" s="39"/>
      <c r="D3" s="3">
        <v>2.5870000000000002</v>
      </c>
      <c r="E3" s="27">
        <f>100-D3/B3*100</f>
        <v>-11.508620689655189</v>
      </c>
    </row>
    <row r="4" spans="1:5" x14ac:dyDescent="0.25">
      <c r="A4" s="63">
        <v>3</v>
      </c>
      <c r="B4" s="3">
        <v>2.319</v>
      </c>
      <c r="C4" s="39"/>
      <c r="D4" s="3">
        <v>2.5859999999999999</v>
      </c>
      <c r="E4" s="27">
        <f>100-D4/B4*100</f>
        <v>-11.513583441138422</v>
      </c>
    </row>
    <row r="5" spans="1:5" x14ac:dyDescent="0.25">
      <c r="A5" s="63">
        <v>4</v>
      </c>
      <c r="B5" s="3">
        <v>2.3149999999999999</v>
      </c>
      <c r="C5" s="39"/>
      <c r="D5" s="3">
        <v>2.58</v>
      </c>
      <c r="E5" s="27">
        <f t="shared" ref="E5:E8" si="0">100-D5/B5*100</f>
        <v>-11.44708423326135</v>
      </c>
    </row>
    <row r="6" spans="1:5" x14ac:dyDescent="0.25">
      <c r="A6" s="63">
        <v>5</v>
      </c>
      <c r="B6" s="3">
        <v>2.3119999999999998</v>
      </c>
      <c r="C6" s="39"/>
      <c r="D6" s="3">
        <v>2.5819999999999999</v>
      </c>
      <c r="E6" s="27">
        <f t="shared" si="0"/>
        <v>-11.678200692041528</v>
      </c>
    </row>
    <row r="7" spans="1:5" x14ac:dyDescent="0.25">
      <c r="A7" s="63">
        <v>6</v>
      </c>
      <c r="B7" s="3">
        <v>2.3149999999999999</v>
      </c>
      <c r="C7" s="39"/>
      <c r="D7" s="3">
        <v>2.581</v>
      </c>
      <c r="E7" s="27">
        <f t="shared" si="0"/>
        <v>-11.490280777537805</v>
      </c>
    </row>
    <row r="8" spans="1:5" ht="15.75" thickBot="1" x14ac:dyDescent="0.3">
      <c r="A8" s="62">
        <v>7</v>
      </c>
      <c r="B8" s="10">
        <v>2.3180000000000001</v>
      </c>
      <c r="C8" s="41"/>
      <c r="D8" s="10">
        <v>2.5840000000000001</v>
      </c>
      <c r="E8" s="28">
        <f t="shared" si="0"/>
        <v>-11.475409836065566</v>
      </c>
    </row>
    <row r="9" spans="1:5" x14ac:dyDescent="0.25">
      <c r="A9" s="59">
        <v>8</v>
      </c>
      <c r="B9" s="5">
        <v>2.3170000000000002</v>
      </c>
      <c r="C9" s="42" t="s">
        <v>15</v>
      </c>
      <c r="D9" s="45"/>
      <c r="E9" s="46"/>
    </row>
    <row r="10" spans="1:5" x14ac:dyDescent="0.25">
      <c r="A10" s="63">
        <v>9</v>
      </c>
      <c r="B10" s="3">
        <v>2.3159999999999998</v>
      </c>
      <c r="C10" s="43"/>
      <c r="D10" s="47"/>
      <c r="E10" s="48"/>
    </row>
    <row r="11" spans="1:5" x14ac:dyDescent="0.25">
      <c r="A11" s="63">
        <v>10</v>
      </c>
      <c r="B11" s="3">
        <v>2.3159999999999998</v>
      </c>
      <c r="C11" s="43"/>
      <c r="D11" s="47"/>
      <c r="E11" s="48"/>
    </row>
    <row r="12" spans="1:5" x14ac:dyDescent="0.25">
      <c r="A12" s="63">
        <v>11</v>
      </c>
      <c r="B12" s="3">
        <v>2.3170000000000002</v>
      </c>
      <c r="C12" s="43"/>
      <c r="D12" s="47"/>
      <c r="E12" s="48"/>
    </row>
    <row r="13" spans="1:5" x14ac:dyDescent="0.25">
      <c r="A13" s="63">
        <v>12</v>
      </c>
      <c r="B13" s="3">
        <v>2.3180000000000001</v>
      </c>
      <c r="C13" s="43"/>
      <c r="D13" s="47"/>
      <c r="E13" s="48"/>
    </row>
    <row r="14" spans="1:5" x14ac:dyDescent="0.25">
      <c r="A14" s="63">
        <v>13</v>
      </c>
      <c r="B14" s="3">
        <v>2.3159999999999998</v>
      </c>
      <c r="C14" s="43"/>
      <c r="D14" s="47"/>
      <c r="E14" s="48"/>
    </row>
    <row r="15" spans="1:5" x14ac:dyDescent="0.25">
      <c r="A15" s="63">
        <v>14</v>
      </c>
      <c r="B15" s="3">
        <v>2.3159999999999998</v>
      </c>
      <c r="C15" s="43"/>
      <c r="D15" s="47"/>
      <c r="E15" s="48"/>
    </row>
    <row r="16" spans="1:5" ht="15.75" thickBot="1" x14ac:dyDescent="0.3">
      <c r="A16" s="60">
        <v>15</v>
      </c>
      <c r="B16" s="6">
        <v>2.3170000000000002</v>
      </c>
      <c r="C16" s="44"/>
      <c r="D16" s="49"/>
      <c r="E16" s="50"/>
    </row>
    <row r="17" spans="1:5" x14ac:dyDescent="0.25">
      <c r="A17" s="59">
        <v>16</v>
      </c>
      <c r="B17" s="5">
        <v>2.3159999999999998</v>
      </c>
      <c r="C17" s="38" t="s">
        <v>17</v>
      </c>
      <c r="D17" s="5">
        <v>2.4830000000000001</v>
      </c>
      <c r="E17" s="24">
        <f>100-D17/B17*100</f>
        <v>-7.2107081174438861</v>
      </c>
    </row>
    <row r="18" spans="1:5" x14ac:dyDescent="0.25">
      <c r="A18" s="63">
        <v>17</v>
      </c>
      <c r="B18" s="3">
        <v>2.3180000000000001</v>
      </c>
      <c r="C18" s="39"/>
      <c r="D18" s="3">
        <v>2.4820000000000002</v>
      </c>
      <c r="E18" s="27">
        <f>100-D18/B18*100</f>
        <v>-7.0750647109577329</v>
      </c>
    </row>
    <row r="19" spans="1:5" x14ac:dyDescent="0.25">
      <c r="A19" s="63">
        <v>18</v>
      </c>
      <c r="B19" s="3">
        <v>2.3180000000000001</v>
      </c>
      <c r="C19" s="39"/>
      <c r="D19" s="3">
        <v>2.484</v>
      </c>
      <c r="E19" s="27">
        <f>100-D19/B19*100</f>
        <v>-7.161345987920626</v>
      </c>
    </row>
    <row r="20" spans="1:5" x14ac:dyDescent="0.25">
      <c r="A20" s="63">
        <v>19</v>
      </c>
      <c r="B20" s="3">
        <v>2.3159999999999998</v>
      </c>
      <c r="C20" s="39"/>
      <c r="D20" s="3">
        <v>2.4820000000000002</v>
      </c>
      <c r="E20" s="27">
        <f t="shared" ref="E20:E23" si="1">100-D20/B20*100</f>
        <v>-7.1675302245250521</v>
      </c>
    </row>
    <row r="21" spans="1:5" x14ac:dyDescent="0.25">
      <c r="A21" s="63">
        <v>20</v>
      </c>
      <c r="B21" s="3">
        <v>2.3170000000000002</v>
      </c>
      <c r="C21" s="39"/>
      <c r="D21" s="3">
        <v>2.4830000000000001</v>
      </c>
      <c r="E21" s="27">
        <f t="shared" si="1"/>
        <v>-7.1644367716875195</v>
      </c>
    </row>
    <row r="22" spans="1:5" x14ac:dyDescent="0.25">
      <c r="A22" s="63">
        <v>21</v>
      </c>
      <c r="B22" s="3">
        <v>2.2930000000000001</v>
      </c>
      <c r="C22" s="39"/>
      <c r="D22" s="3">
        <v>2.4550000000000001</v>
      </c>
      <c r="E22" s="27">
        <f t="shared" si="1"/>
        <v>-7.0649803750545175</v>
      </c>
    </row>
    <row r="23" spans="1:5" ht="15.75" thickBot="1" x14ac:dyDescent="0.3">
      <c r="A23" s="60">
        <v>22</v>
      </c>
      <c r="B23" s="6">
        <v>2.2989999999999999</v>
      </c>
      <c r="C23" s="40"/>
      <c r="D23" s="6">
        <v>2.464</v>
      </c>
      <c r="E23" s="25">
        <f t="shared" si="1"/>
        <v>-7.1770334928229715</v>
      </c>
    </row>
    <row r="24" spans="1:5" x14ac:dyDescent="0.25">
      <c r="A24" s="59">
        <v>23</v>
      </c>
      <c r="B24" s="5">
        <v>2.2989999999999999</v>
      </c>
      <c r="C24" s="38" t="s">
        <v>18</v>
      </c>
      <c r="D24" s="5">
        <v>2.37</v>
      </c>
      <c r="E24" s="24">
        <f>100-D24/B24*100</f>
        <v>-3.0882992605480837</v>
      </c>
    </row>
    <row r="25" spans="1:5" x14ac:dyDescent="0.25">
      <c r="A25" s="63">
        <v>24</v>
      </c>
      <c r="B25" s="3">
        <v>2.3029999999999999</v>
      </c>
      <c r="C25" s="39"/>
      <c r="D25" s="3">
        <v>2.3769999999999998</v>
      </c>
      <c r="E25" s="27">
        <f>100-D25/B25*100</f>
        <v>-3.2132001736864879</v>
      </c>
    </row>
    <row r="26" spans="1:5" x14ac:dyDescent="0.25">
      <c r="A26" s="63">
        <v>25</v>
      </c>
      <c r="B26" s="3">
        <v>2.3039999999999998</v>
      </c>
      <c r="C26" s="39"/>
      <c r="D26" s="3">
        <v>2.3740000000000001</v>
      </c>
      <c r="E26" s="27">
        <f>100-D26/B26*100</f>
        <v>-3.0381944444444571</v>
      </c>
    </row>
    <row r="27" spans="1:5" x14ac:dyDescent="0.25">
      <c r="A27" s="63">
        <v>26</v>
      </c>
      <c r="B27" s="3">
        <v>2.302</v>
      </c>
      <c r="C27" s="39"/>
      <c r="D27" s="3">
        <v>2.3759999999999999</v>
      </c>
      <c r="E27" s="27">
        <f t="shared" ref="E27:E30" si="2">100-D27/B27*100</f>
        <v>-3.2145960034752221</v>
      </c>
    </row>
    <row r="28" spans="1:5" x14ac:dyDescent="0.25">
      <c r="A28" s="63">
        <v>27</v>
      </c>
      <c r="B28" s="3">
        <v>2.306</v>
      </c>
      <c r="C28" s="39"/>
      <c r="D28" s="3">
        <v>2.38</v>
      </c>
      <c r="E28" s="27">
        <f t="shared" si="2"/>
        <v>-3.2090199479618349</v>
      </c>
    </row>
    <row r="29" spans="1:5" x14ac:dyDescent="0.25">
      <c r="A29" s="63">
        <v>28</v>
      </c>
      <c r="B29" s="3">
        <v>2.3069999999999999</v>
      </c>
      <c r="C29" s="39"/>
      <c r="D29" s="3">
        <v>2.38</v>
      </c>
      <c r="E29" s="27">
        <f t="shared" si="2"/>
        <v>-3.1642826181187615</v>
      </c>
    </row>
    <row r="30" spans="1:5" ht="15.75" thickBot="1" x14ac:dyDescent="0.3">
      <c r="A30" s="60">
        <v>29</v>
      </c>
      <c r="B30" s="6">
        <v>2.3079999999999998</v>
      </c>
      <c r="C30" s="40"/>
      <c r="D30" s="6">
        <v>2.38</v>
      </c>
      <c r="E30" s="25">
        <f t="shared" si="2"/>
        <v>-3.1195840554592706</v>
      </c>
    </row>
    <row r="31" spans="1:5" x14ac:dyDescent="0.25">
      <c r="A31" s="59">
        <v>30</v>
      </c>
      <c r="B31" s="5">
        <v>2.3069999999999999</v>
      </c>
      <c r="C31" s="38" t="s">
        <v>19</v>
      </c>
      <c r="D31" s="5">
        <v>2.3330000000000002</v>
      </c>
      <c r="E31" s="24">
        <f>100-D31/B31*100</f>
        <v>-1.1270047680971089</v>
      </c>
    </row>
    <row r="32" spans="1:5" x14ac:dyDescent="0.25">
      <c r="A32" s="63">
        <v>31</v>
      </c>
      <c r="B32" s="3">
        <v>2.3109999999999999</v>
      </c>
      <c r="C32" s="39"/>
      <c r="D32" s="3">
        <v>2.3370000000000002</v>
      </c>
      <c r="E32" s="27">
        <f>100-D32/B32*100</f>
        <v>-1.1250540891389278</v>
      </c>
    </row>
    <row r="33" spans="1:5" ht="15" customHeight="1" x14ac:dyDescent="0.25">
      <c r="A33" s="63">
        <v>32</v>
      </c>
      <c r="B33" s="3">
        <v>2.3159999999999998</v>
      </c>
      <c r="C33" s="39"/>
      <c r="D33" s="3">
        <v>2.3420000000000001</v>
      </c>
      <c r="E33" s="27">
        <f>100-D33/B33*100</f>
        <v>-1.1226252158894852</v>
      </c>
    </row>
    <row r="34" spans="1:5" x14ac:dyDescent="0.25">
      <c r="A34" s="63">
        <v>33</v>
      </c>
      <c r="B34" s="3">
        <v>2.3149999999999999</v>
      </c>
      <c r="C34" s="39"/>
      <c r="D34" s="3">
        <v>2.343</v>
      </c>
      <c r="E34" s="27">
        <f t="shared" ref="E34:E37" si="3">100-D34/B34*100</f>
        <v>-1.2095032397408261</v>
      </c>
    </row>
    <row r="35" spans="1:5" x14ac:dyDescent="0.25">
      <c r="A35" s="63">
        <v>34</v>
      </c>
      <c r="B35" s="3">
        <v>2.31</v>
      </c>
      <c r="C35" s="39"/>
      <c r="D35" s="3">
        <v>2.3380000000000001</v>
      </c>
      <c r="E35" s="27">
        <f t="shared" si="3"/>
        <v>-1.2121212121212182</v>
      </c>
    </row>
    <row r="36" spans="1:5" x14ac:dyDescent="0.25">
      <c r="A36" s="63">
        <v>35</v>
      </c>
      <c r="B36" s="3">
        <v>2.3140000000000001</v>
      </c>
      <c r="C36" s="39"/>
      <c r="D36" s="3">
        <v>2.3420000000000001</v>
      </c>
      <c r="E36" s="27">
        <f t="shared" si="3"/>
        <v>-1.2100259291270419</v>
      </c>
    </row>
    <row r="37" spans="1:5" ht="15.75" thickBot="1" x14ac:dyDescent="0.3">
      <c r="A37" s="60">
        <v>36</v>
      </c>
      <c r="B37" s="6">
        <v>2.3130000000000002</v>
      </c>
      <c r="C37" s="40"/>
      <c r="D37" s="6">
        <v>2.3410000000000002</v>
      </c>
      <c r="E37" s="25">
        <f t="shared" si="3"/>
        <v>-1.2105490704712452</v>
      </c>
    </row>
    <row r="38" spans="1:5" x14ac:dyDescent="0.25">
      <c r="A38" s="37"/>
      <c r="B38" s="30"/>
      <c r="C38" s="30"/>
      <c r="D38" s="30"/>
      <c r="E38" s="30"/>
    </row>
    <row r="39" spans="1:5" x14ac:dyDescent="0.25">
      <c r="A39" s="37"/>
      <c r="B39" s="30"/>
      <c r="C39" s="30"/>
      <c r="D39" s="30"/>
      <c r="E39" s="30"/>
    </row>
    <row r="40" spans="1:5" x14ac:dyDescent="0.25">
      <c r="A40" s="37"/>
      <c r="B40" s="30"/>
      <c r="C40" s="30"/>
      <c r="D40" s="30"/>
      <c r="E40" s="30"/>
    </row>
    <row r="41" spans="1:5" x14ac:dyDescent="0.25">
      <c r="A41" s="37"/>
      <c r="B41" s="30"/>
      <c r="C41" s="30"/>
      <c r="D41" s="30"/>
      <c r="E41" s="30"/>
    </row>
  </sheetData>
  <mergeCells count="6">
    <mergeCell ref="C31:C37"/>
    <mergeCell ref="C2:C8"/>
    <mergeCell ref="C9:C16"/>
    <mergeCell ref="D9:E16"/>
    <mergeCell ref="C17:C23"/>
    <mergeCell ref="C24:C30"/>
  </mergeCells>
  <phoneticPr fontId="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E2D58-0685-4388-97F7-8ED94126855D}">
  <dimension ref="A1:Q11"/>
  <sheetViews>
    <sheetView workbookViewId="0">
      <selection activeCell="A2" sqref="A2:A11"/>
    </sheetView>
  </sheetViews>
  <sheetFormatPr baseColWidth="10" defaultColWidth="9.140625" defaultRowHeight="15" x14ac:dyDescent="0.25"/>
  <cols>
    <col min="1" max="1" width="6.85546875" bestFit="1" customWidth="1"/>
    <col min="2" max="2" width="9.140625" style="4"/>
    <col min="3" max="3" width="29.5703125" style="4" customWidth="1"/>
    <col min="4" max="5" width="9.140625" style="4"/>
    <col min="7" max="7" width="13.140625" bestFit="1" customWidth="1"/>
    <col min="8" max="8" width="10.140625" bestFit="1" customWidth="1"/>
    <col min="10" max="10" width="10.140625" bestFit="1" customWidth="1"/>
    <col min="15" max="15" width="10.140625" bestFit="1" customWidth="1"/>
  </cols>
  <sheetData>
    <row r="1" spans="1:17" ht="30.75" thickBot="1" x14ac:dyDescent="0.3">
      <c r="A1" s="23" t="s">
        <v>0</v>
      </c>
      <c r="B1" s="11" t="s">
        <v>13</v>
      </c>
      <c r="C1" s="12" t="s">
        <v>2</v>
      </c>
      <c r="D1" s="13" t="s">
        <v>14</v>
      </c>
      <c r="E1" s="11" t="s">
        <v>1</v>
      </c>
    </row>
    <row r="2" spans="1:17" x14ac:dyDescent="0.25">
      <c r="A2" s="59">
        <v>1</v>
      </c>
      <c r="B2" s="18">
        <v>1.7749999999999999</v>
      </c>
      <c r="C2" s="54" t="s">
        <v>17</v>
      </c>
      <c r="D2" s="14">
        <v>1.895</v>
      </c>
      <c r="E2" s="24">
        <f t="shared" ref="E2:E7" si="0">100-D2/B2*100</f>
        <v>-6.7605633802817096</v>
      </c>
      <c r="H2" s="1"/>
      <c r="J2" s="1"/>
    </row>
    <row r="3" spans="1:17" ht="15.75" thickBot="1" x14ac:dyDescent="0.3">
      <c r="A3" s="60">
        <v>2</v>
      </c>
      <c r="B3" s="19">
        <v>1.7769999999999999</v>
      </c>
      <c r="C3" s="55"/>
      <c r="D3" s="15">
        <v>1.8959999999999999</v>
      </c>
      <c r="E3" s="25">
        <f t="shared" si="0"/>
        <v>-6.6966797974113774</v>
      </c>
      <c r="H3" s="2"/>
      <c r="J3" s="2"/>
    </row>
    <row r="4" spans="1:17" x14ac:dyDescent="0.25">
      <c r="A4" s="59">
        <v>3</v>
      </c>
      <c r="B4" s="18">
        <v>1.7769999999999999</v>
      </c>
      <c r="C4" s="54" t="s">
        <v>18</v>
      </c>
      <c r="D4" s="14">
        <v>1.8280000000000001</v>
      </c>
      <c r="E4" s="24">
        <f t="shared" si="0"/>
        <v>-2.8700056274620209</v>
      </c>
    </row>
    <row r="5" spans="1:17" ht="15.75" thickBot="1" x14ac:dyDescent="0.3">
      <c r="A5" s="60">
        <v>4</v>
      </c>
      <c r="B5" s="22">
        <v>1.78</v>
      </c>
      <c r="C5" s="55"/>
      <c r="D5" s="15">
        <v>1.83</v>
      </c>
      <c r="E5" s="25">
        <f t="shared" si="0"/>
        <v>-2.8089887640449405</v>
      </c>
    </row>
    <row r="6" spans="1:17" x14ac:dyDescent="0.25">
      <c r="A6" s="59">
        <v>5</v>
      </c>
      <c r="B6" s="18">
        <v>1.78</v>
      </c>
      <c r="C6" s="54" t="s">
        <v>19</v>
      </c>
      <c r="D6" s="14">
        <v>1.7969999999999999</v>
      </c>
      <c r="E6" s="24">
        <f t="shared" si="0"/>
        <v>-0.95505617977526924</v>
      </c>
    </row>
    <row r="7" spans="1:17" ht="15.75" thickBot="1" x14ac:dyDescent="0.3">
      <c r="A7" s="60">
        <v>6</v>
      </c>
      <c r="B7" s="19">
        <v>1.7769999999999999</v>
      </c>
      <c r="C7" s="55"/>
      <c r="D7" s="15">
        <v>1.796</v>
      </c>
      <c r="E7" s="25">
        <f t="shared" si="0"/>
        <v>-1.0692177827799725</v>
      </c>
    </row>
    <row r="8" spans="1:17" x14ac:dyDescent="0.25">
      <c r="A8" s="61">
        <v>7</v>
      </c>
      <c r="B8" s="20">
        <v>1.7769999999999999</v>
      </c>
      <c r="C8" s="56" t="s">
        <v>15</v>
      </c>
      <c r="D8" s="16"/>
      <c r="E8" s="17"/>
      <c r="O8" s="53"/>
      <c r="P8" s="53"/>
    </row>
    <row r="9" spans="1:17" ht="15.75" thickBot="1" x14ac:dyDescent="0.3">
      <c r="A9" s="62">
        <v>8</v>
      </c>
      <c r="B9" s="33">
        <v>1.7789999999999999</v>
      </c>
      <c r="C9" s="57"/>
      <c r="D9" s="16"/>
      <c r="E9" s="17"/>
      <c r="O9" s="34"/>
      <c r="P9" s="34"/>
    </row>
    <row r="10" spans="1:17" x14ac:dyDescent="0.25">
      <c r="A10" s="59">
        <v>9</v>
      </c>
      <c r="B10" s="18">
        <v>1.78</v>
      </c>
      <c r="C10" s="51" t="s">
        <v>16</v>
      </c>
      <c r="D10" s="14">
        <v>1.974</v>
      </c>
      <c r="E10" s="24">
        <f t="shared" ref="E10:E11" si="1">100-D10/B10*100</f>
        <v>-10.898876404494388</v>
      </c>
      <c r="N10" s="31"/>
      <c r="O10" s="30"/>
      <c r="P10" s="29"/>
      <c r="Q10" s="32"/>
    </row>
    <row r="11" spans="1:17" ht="15.75" thickBot="1" x14ac:dyDescent="0.3">
      <c r="A11" s="60">
        <v>10</v>
      </c>
      <c r="B11" s="19">
        <v>1.7789999999999999</v>
      </c>
      <c r="C11" s="52"/>
      <c r="D11" s="15">
        <v>1.9690000000000001</v>
      </c>
      <c r="E11" s="25">
        <f t="shared" si="1"/>
        <v>-10.680157391793159</v>
      </c>
      <c r="N11" s="31"/>
      <c r="O11" s="30"/>
      <c r="P11" s="29"/>
      <c r="Q11" s="32"/>
    </row>
  </sheetData>
  <mergeCells count="6">
    <mergeCell ref="C10:C11"/>
    <mergeCell ref="O8:P8"/>
    <mergeCell ref="C2:C3"/>
    <mergeCell ref="C4:C5"/>
    <mergeCell ref="C6:C7"/>
    <mergeCell ref="C8:C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5B5AC-E943-4F9B-8679-0B8DD6B7757F}">
  <dimension ref="B2:H9"/>
  <sheetViews>
    <sheetView tabSelected="1" workbookViewId="0">
      <selection activeCell="N16" sqref="N16"/>
    </sheetView>
  </sheetViews>
  <sheetFormatPr baseColWidth="10" defaultRowHeight="15" x14ac:dyDescent="0.25"/>
  <cols>
    <col min="2" max="2" width="14.42578125" bestFit="1" customWidth="1"/>
  </cols>
  <sheetData>
    <row r="2" spans="2:8" x14ac:dyDescent="0.25">
      <c r="C2" s="64" t="s">
        <v>9</v>
      </c>
      <c r="D2" s="64"/>
      <c r="E2" s="64" t="s">
        <v>10</v>
      </c>
      <c r="F2" s="64"/>
    </row>
    <row r="4" spans="2:8" x14ac:dyDescent="0.25">
      <c r="B4" s="26"/>
      <c r="C4" s="26" t="s">
        <v>3</v>
      </c>
      <c r="D4" s="26" t="s">
        <v>4</v>
      </c>
      <c r="E4" s="26" t="s">
        <v>3</v>
      </c>
      <c r="F4" s="26" t="s">
        <v>4</v>
      </c>
      <c r="G4" s="35" t="s">
        <v>11</v>
      </c>
      <c r="H4" s="35" t="s">
        <v>11</v>
      </c>
    </row>
    <row r="5" spans="2:8" x14ac:dyDescent="0.25">
      <c r="B5" s="36"/>
      <c r="C5" s="36" t="s">
        <v>20</v>
      </c>
      <c r="D5" s="36" t="s">
        <v>20</v>
      </c>
      <c r="E5" s="36" t="s">
        <v>20</v>
      </c>
      <c r="F5" s="36" t="s">
        <v>20</v>
      </c>
      <c r="G5" s="36" t="s">
        <v>20</v>
      </c>
      <c r="H5" s="35" t="s">
        <v>21</v>
      </c>
    </row>
    <row r="6" spans="2:8" x14ac:dyDescent="0.25">
      <c r="B6" t="s">
        <v>8</v>
      </c>
      <c r="C6" s="21">
        <f>AVERAGE(Zugproben!E31:E37)*-1</f>
        <v>1.1738405035122648</v>
      </c>
      <c r="D6" s="21">
        <f>_xlfn.STDEV.S(Zugproben!E31:E37)</f>
        <v>4.5809120903275581E-2</v>
      </c>
      <c r="E6" s="21">
        <f>AVERAGE('DMA-Proben'!E6:E7)*-1</f>
        <v>1.0121369812776209</v>
      </c>
      <c r="F6" s="26" t="s">
        <v>12</v>
      </c>
      <c r="G6" s="21">
        <f>C6-E6</f>
        <v>0.1617035222346439</v>
      </c>
      <c r="H6" s="58">
        <f>E6/C6*100</f>
        <v>86.2244042737656</v>
      </c>
    </row>
    <row r="7" spans="2:8" x14ac:dyDescent="0.25">
      <c r="B7" t="s">
        <v>7</v>
      </c>
      <c r="C7" s="21">
        <f>AVERAGE(Zugproben!E24:E30)*-1</f>
        <v>3.1495966433848741</v>
      </c>
      <c r="D7" s="21">
        <f>_xlfn.STDEV.S(Zugproben!E24:E30)</f>
        <v>6.9624836762353273E-2</v>
      </c>
      <c r="E7" s="21">
        <f>AVERAGE('DMA-Proben'!E4:E5)*-1</f>
        <v>2.8394971957534807</v>
      </c>
      <c r="F7" s="26" t="s">
        <v>12</v>
      </c>
      <c r="G7" s="21">
        <f>C7-E7</f>
        <v>0.31009944763139341</v>
      </c>
      <c r="H7" s="58">
        <f>E7/C7*100</f>
        <v>90.154312353529519</v>
      </c>
    </row>
    <row r="8" spans="2:8" x14ac:dyDescent="0.25">
      <c r="B8" t="s">
        <v>6</v>
      </c>
      <c r="C8" s="21">
        <f>AVERAGE(Zugproben!E17:E23)*-1</f>
        <v>7.1458713829160434</v>
      </c>
      <c r="D8" s="21">
        <f>_xlfn.STDEV.S(Zugproben!E17:E23)</f>
        <v>5.4444255382422556E-2</v>
      </c>
      <c r="E8" s="21">
        <f>AVERAGE('DMA-Proben'!E2:E3)*-1</f>
        <v>6.7286215888465435</v>
      </c>
      <c r="F8" s="26" t="s">
        <v>12</v>
      </c>
      <c r="G8" s="21">
        <f>C8-E8</f>
        <v>0.41724979406949991</v>
      </c>
      <c r="H8" s="58">
        <f>E8/C8*100</f>
        <v>94.160966917666087</v>
      </c>
    </row>
    <row r="9" spans="2:8" x14ac:dyDescent="0.25">
      <c r="B9" t="s">
        <v>5</v>
      </c>
      <c r="C9" s="21">
        <f>AVERAGE(Zugproben!E2:E8)*-1</f>
        <v>11.60117315244401</v>
      </c>
      <c r="D9" s="21">
        <f>_xlfn.STDEV.S(Zugproben!E2:E8)</f>
        <v>0.23019015225158979</v>
      </c>
      <c r="E9" s="21">
        <f>AVERAGE('DMA-Proben'!E10:E11)*-1</f>
        <v>10.789516898143773</v>
      </c>
      <c r="F9" s="26" t="s">
        <v>12</v>
      </c>
      <c r="G9" s="21">
        <f>C9-E9</f>
        <v>0.81165625430023702</v>
      </c>
      <c r="H9" s="58">
        <f>E9/C9*100</f>
        <v>93.003670890566397</v>
      </c>
    </row>
  </sheetData>
  <mergeCells count="2">
    <mergeCell ref="E2:F2"/>
    <mergeCell ref="C2:D2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Zugproben</vt:lpstr>
      <vt:lpstr>DMA-Proben</vt:lpstr>
      <vt:lpstr>Abbildung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Venohr</dc:creator>
  <cp:lastModifiedBy>Simon Backens</cp:lastModifiedBy>
  <cp:lastPrinted>2023-12-14T07:38:09Z</cp:lastPrinted>
  <dcterms:created xsi:type="dcterms:W3CDTF">2015-06-05T18:19:34Z</dcterms:created>
  <dcterms:modified xsi:type="dcterms:W3CDTF">2025-05-09T09:33:00Z</dcterms:modified>
</cp:coreProperties>
</file>